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9355" yWindow="255" windowWidth="25170" windowHeight="15600" tabRatio="872"/>
  </bookViews>
  <sheets>
    <sheet name="数量集計表" sheetId="1" r:id="rId1"/>
  </sheets>
  <externalReferences>
    <externalReference r:id="rId2"/>
  </externalReferences>
  <definedNames>
    <definedName name="_BM1">[1]寸法入力!$E$45</definedName>
    <definedName name="_BM2">[1]寸法入力!$E$46</definedName>
    <definedName name="えええ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Order1" hidden="1">255</definedName>
    <definedName name="yy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Fill" hidden="1">#REF!</definedName>
    <definedName name="aa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aaaa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Order2" hidden="1">0</definedName>
    <definedName name="_HM1">[1]寸法入力!$C$45</definedName>
    <definedName name="ab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abb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Ｑ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ａｂｃ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p" hidden="1">{#N/A,#N/A,FALSE,"本管土工"}</definedName>
    <definedName name="AccessDatabase" hidden="1">"C:\My Documents\積算\拾い出し表.mdb"</definedName>
    <definedName name="jjfjr" hidden="1">{#N/A,#N/A,FALSE,"本管土工"}</definedName>
    <definedName name="nnn" hidden="1">{#N/A,#N/A,FALSE,"本管土工"}</definedName>
    <definedName name="土積計算書L②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sencount" hidden="1">1</definedName>
    <definedName name="solver_opt" hidden="1">#REF!</definedName>
    <definedName name="ttt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wrn.1." hidden="1">{#N/A,#N/A,FALSE,"本管土工"}</definedName>
    <definedName name="あああ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wrn.材料計算書.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計算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積算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土工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土積計算書③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当たり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道路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xlnm.Print_Area" localSheetId="0">数量集計表!$B$1:$M$159</definedName>
    <definedName name="_xlnm.Print_Titles" localSheetId="0">数量集計表!$1:$2</definedName>
  </definedNames>
  <calcPr calcId="191029" fullPrecision="0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<sst xmlns="http://schemas.openxmlformats.org/spreadsheetml/2006/main" xmlns:r="http://schemas.openxmlformats.org/officeDocument/2006/relationships" count="176" uniqueCount="176">
  <si>
    <t>床掘り</t>
  </si>
  <si>
    <t>体系コード</t>
  </si>
  <si>
    <t>式</t>
  </si>
  <si>
    <t>　1層当り平均仕上り厚：50mm</t>
    <rPh sb="2" eb="3">
      <t>ソウ</t>
    </rPh>
    <rPh sb="3" eb="4">
      <t>アタ</t>
    </rPh>
    <rPh sb="5" eb="7">
      <t>ヘイキン</t>
    </rPh>
    <rPh sb="7" eb="9">
      <t>シアガ</t>
    </rPh>
    <rPh sb="10" eb="11">
      <t>アツ</t>
    </rPh>
    <phoneticPr fontId="5"/>
  </si>
  <si>
    <t>レベル１_x000d_
工事区分</t>
  </si>
  <si>
    <t>[t=10cm、再生砕石(RC-40)]</t>
  </si>
  <si>
    <t>レベル２_x000d_
工種</t>
  </si>
  <si>
    <t>CB430310</t>
  </si>
  <si>
    <t>側溝工</t>
  </si>
  <si>
    <t>レベル６_x000d_
積算要素</t>
  </si>
  <si>
    <t>　作業区分：残土受入れ地での処理</t>
  </si>
  <si>
    <t>レベル３_x000d_
種別</t>
  </si>
  <si>
    <t>レベル４_x000d_
細別</t>
  </si>
  <si>
    <t>土砂</t>
  </si>
  <si>
    <t>　積込工法区分：機械積込</t>
  </si>
  <si>
    <t>レベル５_x000d_
規格</t>
  </si>
  <si>
    <t>単位</t>
  </si>
  <si>
    <t>CB410030</t>
  </si>
  <si>
    <t>上層路盤(車道・路肩部)</t>
  </si>
  <si>
    <t>9010010140080070-010</t>
  </si>
  <si>
    <t>CB410040</t>
  </si>
  <si>
    <t>ｍ</t>
  </si>
  <si>
    <t>枚</t>
  </si>
  <si>
    <t>当初数量</t>
  </si>
  <si>
    <t>CB210030</t>
  </si>
  <si>
    <t>変更数量</t>
  </si>
  <si>
    <t>　材料：再生砕石(RC-40)</t>
  </si>
  <si>
    <t>摘要</t>
  </si>
  <si>
    <t>運搬処理工</t>
  </si>
  <si>
    <t>計算数量</t>
  </si>
  <si>
    <t>　殻発生作業：舗装版破砕、As塊</t>
    <rPh sb="15" eb="16">
      <t>カタマリ</t>
    </rPh>
    <phoneticPr fontId="5"/>
  </si>
  <si>
    <t>基礎ｺﾝｸﾘｰﾄ(材料費)：18-8-40(高炉)</t>
    <rPh sb="0" eb="2">
      <t>キソ</t>
    </rPh>
    <rPh sb="9" eb="12">
      <t>ザイリョウヒ</t>
    </rPh>
    <rPh sb="22" eb="24">
      <t>コウロ</t>
    </rPh>
    <phoneticPr fontId="5"/>
  </si>
  <si>
    <t>計上数量</t>
  </si>
  <si>
    <t>m3</t>
  </si>
  <si>
    <t>[縦断用､B300-H300、306kg/2m]</t>
  </si>
  <si>
    <t>ｍ2</t>
  </si>
  <si>
    <t>ｍ3</t>
  </si>
  <si>
    <t>道路改良</t>
    <rPh sb="0" eb="2">
      <t>ドウロ</t>
    </rPh>
    <rPh sb="2" eb="4">
      <t>カイリョウ</t>
    </rPh>
    <phoneticPr fontId="5"/>
  </si>
  <si>
    <t>下層路盤(車道・路肩部)</t>
  </si>
  <si>
    <t>土砂等運搬</t>
  </si>
  <si>
    <t>CB210110</t>
  </si>
  <si>
    <t>構造物取壊し工</t>
  </si>
  <si>
    <t>舗装工</t>
  </si>
  <si>
    <t>m2</t>
  </si>
  <si>
    <t>　障害物の有無：無し</t>
    <rPh sb="1" eb="4">
      <t>ショウガイブツ</t>
    </rPh>
    <rPh sb="5" eb="7">
      <t>ウム</t>
    </rPh>
    <rPh sb="8" eb="9">
      <t>ム</t>
    </rPh>
    <phoneticPr fontId="5"/>
  </si>
  <si>
    <t>下層路盤（車道・路肩部）</t>
  </si>
  <si>
    <t>t</t>
  </si>
  <si>
    <t>㎡</t>
  </si>
  <si>
    <t>上層路盤（車道・路肩部）</t>
  </si>
  <si>
    <t>区画線工</t>
  </si>
  <si>
    <t>10㎡</t>
  </si>
  <si>
    <t>表層(車道・路肩部)</t>
  </si>
  <si>
    <t>CB410260</t>
  </si>
  <si>
    <t>　施工区分：1層施工</t>
    <rPh sb="1" eb="3">
      <t>セコウ</t>
    </rPh>
    <rPh sb="3" eb="5">
      <t>クブン</t>
    </rPh>
    <rPh sb="7" eb="8">
      <t>ソウ</t>
    </rPh>
    <rPh sb="8" eb="10">
      <t>セコウ</t>
    </rPh>
    <phoneticPr fontId="5"/>
  </si>
  <si>
    <t>作業土工</t>
  </si>
  <si>
    <t>　土質：土砂</t>
    <rPh sb="4" eb="6">
      <t>ドシャ</t>
    </rPh>
    <phoneticPr fontId="5"/>
  </si>
  <si>
    <t>埋戻し</t>
  </si>
  <si>
    <t>構造物撤去工</t>
  </si>
  <si>
    <t>CB210410</t>
  </si>
  <si>
    <t>m</t>
  </si>
  <si>
    <t>蓋版</t>
  </si>
  <si>
    <t>舗装版切断</t>
  </si>
  <si>
    <t>基面整正</t>
  </si>
  <si>
    <t>CB430510</t>
  </si>
  <si>
    <t>舗装版破砕</t>
  </si>
  <si>
    <t>　舗装版振動対策：必要</t>
    <rPh sb="1" eb="3">
      <t>ホソウ</t>
    </rPh>
    <rPh sb="3" eb="4">
      <t>バン</t>
    </rPh>
    <rPh sb="4" eb="6">
      <t>シンドウ</t>
    </rPh>
    <rPh sb="6" eb="8">
      <t>タイサク</t>
    </rPh>
    <rPh sb="9" eb="11">
      <t>ヒツヨウ</t>
    </rPh>
    <phoneticPr fontId="5"/>
  </si>
  <si>
    <t>殻運搬</t>
  </si>
  <si>
    <t>CB227010</t>
  </si>
  <si>
    <t>9010010010030020-120</t>
  </si>
  <si>
    <t>　ＤＩＤ区間の有無：無し</t>
    <rPh sb="10" eb="11">
      <t>ナ</t>
    </rPh>
    <phoneticPr fontId="5"/>
  </si>
  <si>
    <t>区画線設置</t>
  </si>
  <si>
    <t>　アスファルト舗装版厚：15cm以下</t>
    <rPh sb="16" eb="18">
      <t>イカ</t>
    </rPh>
    <phoneticPr fontId="5"/>
  </si>
  <si>
    <t>処分費</t>
    <rPh sb="0" eb="2">
      <t>ショブン</t>
    </rPh>
    <rPh sb="2" eb="3">
      <t>ヒ</t>
    </rPh>
    <phoneticPr fontId="8"/>
  </si>
  <si>
    <t>本</t>
    <rPh sb="0" eb="1">
      <t>ホン</t>
    </rPh>
    <phoneticPr fontId="5"/>
  </si>
  <si>
    <t>　舗装版種別：アスファルト舗装版</t>
    <rPh sb="1" eb="3">
      <t>ホソウ</t>
    </rPh>
    <rPh sb="3" eb="4">
      <t>バン</t>
    </rPh>
    <rPh sb="4" eb="6">
      <t>シュベツ</t>
    </rPh>
    <rPh sb="13" eb="15">
      <t>ホソウ</t>
    </rPh>
    <rPh sb="15" eb="16">
      <t>バン</t>
    </rPh>
    <phoneticPr fontId="5"/>
  </si>
  <si>
    <t>[t=25cm、再生砕石(RC-40)]</t>
  </si>
  <si>
    <t>　舗装版種別：アスファルト舗装版</t>
    <rPh sb="13" eb="15">
      <t>ホソウ</t>
    </rPh>
    <rPh sb="15" eb="16">
      <t>バン</t>
    </rPh>
    <phoneticPr fontId="5"/>
  </si>
  <si>
    <t>　舗装版厚：15cm以下</t>
  </si>
  <si>
    <t>　DID区間の有無：無し</t>
    <rPh sb="10" eb="11">
      <t>ナシ</t>
    </rPh>
    <phoneticPr fontId="5"/>
  </si>
  <si>
    <t>9010010140080070</t>
  </si>
  <si>
    <t>　平均幅員：1.4m未満(1層当り平均仕上り厚50mm以下)</t>
    <rPh sb="10" eb="12">
      <t>ミマン</t>
    </rPh>
    <rPh sb="14" eb="15">
      <t>ソウ</t>
    </rPh>
    <rPh sb="15" eb="16">
      <t>アタ</t>
    </rPh>
    <rPh sb="17" eb="19">
      <t>ヘイキン</t>
    </rPh>
    <rPh sb="19" eb="21">
      <t>シアガ</t>
    </rPh>
    <rPh sb="22" eb="23">
      <t>アツ</t>
    </rPh>
    <rPh sb="27" eb="29">
      <t>イカ</t>
    </rPh>
    <phoneticPr fontId="5"/>
  </si>
  <si>
    <t>　瀝青材料種類：ﾌﾟﾗｲﾑｺｰﾄ PK-3</t>
  </si>
  <si>
    <t>　1層当り平均仕上り厚：30mm</t>
    <rPh sb="2" eb="3">
      <t>ソウ</t>
    </rPh>
    <rPh sb="3" eb="4">
      <t>アタ</t>
    </rPh>
    <rPh sb="5" eb="7">
      <t>ヘイキン</t>
    </rPh>
    <rPh sb="7" eb="9">
      <t>シアガ</t>
    </rPh>
    <rPh sb="10" eb="11">
      <t>アツ</t>
    </rPh>
    <phoneticPr fontId="5"/>
  </si>
  <si>
    <t>　瀝青材料種類：ﾀｯｸｺｰﾄ PK-4</t>
  </si>
  <si>
    <t>[As舗装版､t=5cm]</t>
  </si>
  <si>
    <t>ｺﾝｸﾘｰﾄ構造物取壊し</t>
  </si>
  <si>
    <t>　積込工法区分：機械積込(騒音対策必要)</t>
    <rPh sb="13" eb="15">
      <t>ソウオン</t>
    </rPh>
    <rPh sb="15" eb="17">
      <t>タイサク</t>
    </rPh>
    <rPh sb="17" eb="19">
      <t>ヒツヨウ</t>
    </rPh>
    <phoneticPr fontId="5"/>
  </si>
  <si>
    <t>　全仕上り厚：t=250mm</t>
    <rPh sb="1" eb="2">
      <t>ゼン</t>
    </rPh>
    <rPh sb="2" eb="4">
      <t>シアガ</t>
    </rPh>
    <rPh sb="5" eb="6">
      <t>アツ</t>
    </rPh>
    <phoneticPr fontId="5"/>
  </si>
  <si>
    <t>　全仕上り厚：t=100mm</t>
    <rPh sb="1" eb="2">
      <t>ゼン</t>
    </rPh>
    <rPh sb="2" eb="4">
      <t>シアガ</t>
    </rPh>
    <rPh sb="5" eb="6">
      <t>アツ</t>
    </rPh>
    <phoneticPr fontId="5"/>
  </si>
  <si>
    <t>9010010140080070-020</t>
  </si>
  <si>
    <t>整地</t>
  </si>
  <si>
    <t>CB210610</t>
  </si>
  <si>
    <t>[残土受入れ地での処理]</t>
    <rPh sb="1" eb="3">
      <t>ザンド</t>
    </rPh>
    <rPh sb="3" eb="5">
      <t>ウケイ</t>
    </rPh>
    <rPh sb="6" eb="7">
      <t>チ</t>
    </rPh>
    <rPh sb="9" eb="11">
      <t>ショリ</t>
    </rPh>
    <phoneticPr fontId="5"/>
  </si>
  <si>
    <t>[土砂]</t>
  </si>
  <si>
    <t>　積込機種・規格：バックホウ山積0.28m3(平積0.2m3)</t>
    <rPh sb="14" eb="16">
      <t>ヤマヅ</t>
    </rPh>
    <rPh sb="23" eb="24">
      <t>ヒラ</t>
    </rPh>
    <rPh sb="24" eb="25">
      <t>ツミ</t>
    </rPh>
    <phoneticPr fontId="5"/>
  </si>
  <si>
    <t>10㎡ただし1000未満は1㎡</t>
    <rPh sb="10" eb="12">
      <t>ミマン</t>
    </rPh>
    <phoneticPr fontId="5"/>
  </si>
  <si>
    <t>11.8km 須郷土木</t>
    <rPh sb="7" eb="9">
      <t>スゴウ</t>
    </rPh>
    <rPh sb="9" eb="11">
      <t>ドボク</t>
    </rPh>
    <phoneticPr fontId="5"/>
  </si>
  <si>
    <t>[t=15cm、切込砕石(C-20)]</t>
    <rPh sb="8" eb="10">
      <t>キリコミ</t>
    </rPh>
    <rPh sb="10" eb="12">
      <t>サイセキ</t>
    </rPh>
    <phoneticPr fontId="5"/>
  </si>
  <si>
    <t>表層(歩道部)</t>
  </si>
  <si>
    <t>下層路盤（歩道部）</t>
  </si>
  <si>
    <t>下層路盤(歩道部)-砂利舗装工</t>
    <rPh sb="10" eb="12">
      <t>ジャリ</t>
    </rPh>
    <rPh sb="12" eb="14">
      <t>ホソウ</t>
    </rPh>
    <rPh sb="14" eb="15">
      <t>コウ</t>
    </rPh>
    <phoneticPr fontId="5"/>
  </si>
  <si>
    <t>CB410261</t>
  </si>
  <si>
    <t>CB410031</t>
  </si>
  <si>
    <t>　全仕上り厚：t=150mm</t>
    <rPh sb="1" eb="2">
      <t>ゼン</t>
    </rPh>
    <rPh sb="2" eb="4">
      <t>シアガ</t>
    </rPh>
    <rPh sb="5" eb="6">
      <t>アツ</t>
    </rPh>
    <phoneticPr fontId="5"/>
  </si>
  <si>
    <t>下層路盤(歩道部)</t>
    <rPh sb="0" eb="2">
      <t>カソウ</t>
    </rPh>
    <phoneticPr fontId="5"/>
  </si>
  <si>
    <t>排水構造物工</t>
  </si>
  <si>
    <t>10㎡ただし100未満は1㎡</t>
    <rPh sb="9" eb="11">
      <t>ミマン</t>
    </rPh>
    <phoneticPr fontId="5"/>
  </si>
  <si>
    <t>100㎡ただし1000未満は10㎡</t>
    <rPh sb="11" eb="13">
      <t>ミマン</t>
    </rPh>
    <phoneticPr fontId="5"/>
  </si>
  <si>
    <t>　土留方式の種類：無し</t>
    <rPh sb="9" eb="10">
      <t>ナ</t>
    </rPh>
    <phoneticPr fontId="5"/>
  </si>
  <si>
    <t>　障害の有無：無し</t>
    <rPh sb="7" eb="8">
      <t>ナ</t>
    </rPh>
    <phoneticPr fontId="5"/>
  </si>
  <si>
    <t>側溝蓋</t>
  </si>
  <si>
    <t>自由勾配側溝</t>
  </si>
  <si>
    <t>64.0kg/枚(L=1000)</t>
  </si>
  <si>
    <t>[舗装版破砕]</t>
    <rPh sb="1" eb="3">
      <t>ホソウ</t>
    </rPh>
    <rPh sb="3" eb="4">
      <t>バン</t>
    </rPh>
    <rPh sb="4" eb="6">
      <t>ハサイ</t>
    </rPh>
    <phoneticPr fontId="5"/>
  </si>
  <si>
    <t>[縦断用､B400-H700、715kg/2m]</t>
  </si>
  <si>
    <t>23.0kg/枚(L=1000)</t>
  </si>
  <si>
    <t>[白、実線、W=15cm､供用区間、常温式、t=1.0mm]</t>
    <rPh sb="1" eb="2">
      <t>シロ</t>
    </rPh>
    <rPh sb="18" eb="20">
      <t>ジョウオン</t>
    </rPh>
    <phoneticPr fontId="9"/>
  </si>
  <si>
    <t>[縦断用､B400-H800、785kg/2m]</t>
  </si>
  <si>
    <t>個</t>
    <rPh sb="0" eb="1">
      <t>コ</t>
    </rPh>
    <phoneticPr fontId="5"/>
  </si>
  <si>
    <t>1ｍ3</t>
  </si>
  <si>
    <t>施工延長 L=103.2m</t>
    <rPh sb="0" eb="2">
      <t>セコウ</t>
    </rPh>
    <rPh sb="2" eb="4">
      <t>エンチョウ</t>
    </rPh>
    <phoneticPr fontId="5"/>
  </si>
  <si>
    <t>ｱｽﾌｧﾙﾄ舗装工（進入路舗装復旧）</t>
    <rPh sb="10" eb="12">
      <t>シンニュウ</t>
    </rPh>
    <rPh sb="12" eb="13">
      <t>ロ</t>
    </rPh>
    <rPh sb="13" eb="15">
      <t>ホソウ</t>
    </rPh>
    <rPh sb="15" eb="17">
      <t>フッキュウ</t>
    </rPh>
    <phoneticPr fontId="5"/>
  </si>
  <si>
    <t>勾配調整ｺﾝｸﾘｰﾄ(材料費)：18-8-40(高炉)</t>
    <rPh sb="0" eb="2">
      <t>コウバイ</t>
    </rPh>
    <rPh sb="2" eb="4">
      <t>チョウセイ</t>
    </rPh>
    <rPh sb="11" eb="14">
      <t>ザイリョウヒ</t>
    </rPh>
    <phoneticPr fontId="5"/>
  </si>
  <si>
    <t>10mあたり</t>
  </si>
  <si>
    <t>[縦断用､B300-H600、530kg/2m]</t>
  </si>
  <si>
    <t>[縦断用､B300-H500、426kg/2m]</t>
  </si>
  <si>
    <t>自由勾配側溝(材料費)：B300×H500</t>
    <rPh sb="7" eb="10">
      <t>ザイリョウヒ</t>
    </rPh>
    <phoneticPr fontId="5"/>
  </si>
  <si>
    <t>自由勾配側溝(材料費)：B300×H600</t>
    <rPh sb="7" eb="10">
      <t>ザイリョウヒ</t>
    </rPh>
    <phoneticPr fontId="5"/>
  </si>
  <si>
    <r>
      <t>[自由勾配縦断用B300､ｺﾝｸﾘｰﾄ蓋、</t>
    </r>
    <r>
      <rPr>
        <sz val="11"/>
        <color auto="1"/>
        <rFont val="ＭＳ ゴシック"/>
      </rPr>
      <t>64.0kg/枚]</t>
    </r>
  </si>
  <si>
    <t>CB224260</t>
  </si>
  <si>
    <t>積込（コンクリート殻）</t>
  </si>
  <si>
    <t>構造物とりこわし</t>
  </si>
  <si>
    <t>[鉄筋構造物]</t>
    <rPh sb="1" eb="3">
      <t>テッキン</t>
    </rPh>
    <rPh sb="3" eb="6">
      <t>コウゾウブツ</t>
    </rPh>
    <phoneticPr fontId="5"/>
  </si>
  <si>
    <t>　土砂等発生現場：小規模</t>
    <rPh sb="9" eb="12">
      <t>ショウキボ</t>
    </rPh>
    <phoneticPr fontId="5"/>
  </si>
  <si>
    <t>　材料：②再生密粒度As(13)</t>
    <rPh sb="5" eb="7">
      <t>サイセイ</t>
    </rPh>
    <rPh sb="7" eb="10">
      <t>ミツリュウド</t>
    </rPh>
    <phoneticPr fontId="5"/>
  </si>
  <si>
    <t>CB240010</t>
  </si>
  <si>
    <t>ｺﾝｸﾘｰﾄ、小型構造物 人力打設</t>
  </si>
  <si>
    <t>埋戻(Co埋戻)</t>
    <rPh sb="0" eb="2">
      <t>ウメモドシ</t>
    </rPh>
    <rPh sb="5" eb="7">
      <t>ウメモドシ</t>
    </rPh>
    <phoneticPr fontId="5"/>
  </si>
  <si>
    <t>18-8-40</t>
  </si>
  <si>
    <t>10m3</t>
  </si>
  <si>
    <t>床掘に含む</t>
    <rPh sb="0" eb="2">
      <t>トコボリ</t>
    </rPh>
    <rPh sb="3" eb="4">
      <t>フク</t>
    </rPh>
    <phoneticPr fontId="10"/>
  </si>
  <si>
    <t>CB210080</t>
  </si>
  <si>
    <t>ｱｽﾌｧﾙﾄ舗装工（市道舗装復旧）</t>
    <rPh sb="10" eb="12">
      <t>シドウ</t>
    </rPh>
    <rPh sb="12" eb="14">
      <t>ホソウ</t>
    </rPh>
    <rPh sb="14" eb="16">
      <t>フッキュウ</t>
    </rPh>
    <phoneticPr fontId="5"/>
  </si>
  <si>
    <t>　施工区分：2層施工</t>
    <rPh sb="1" eb="3">
      <t>セコウ</t>
    </rPh>
    <rPh sb="3" eb="5">
      <t>クブン</t>
    </rPh>
    <rPh sb="7" eb="8">
      <t>ソウ</t>
    </rPh>
    <rPh sb="8" eb="10">
      <t>セコウ</t>
    </rPh>
    <phoneticPr fontId="5"/>
  </si>
  <si>
    <t>[t=35cm、再生砕石(RC-40)]</t>
  </si>
  <si>
    <t>　全仕上り厚：t=350mm</t>
    <rPh sb="1" eb="2">
      <t>ゼン</t>
    </rPh>
    <rPh sb="2" eb="4">
      <t>シアガ</t>
    </rPh>
    <rPh sb="5" eb="6">
      <t>アツ</t>
    </rPh>
    <phoneticPr fontId="5"/>
  </si>
  <si>
    <t>[t=3cm、⑤再生密粒度As(13F)]</t>
    <rPh sb="8" eb="10">
      <t>サイセイ</t>
    </rPh>
    <phoneticPr fontId="5"/>
  </si>
  <si>
    <t>　1層当り平均仕上り厚：40mm</t>
    <rPh sb="2" eb="3">
      <t>ソウ</t>
    </rPh>
    <rPh sb="3" eb="4">
      <t>アタ</t>
    </rPh>
    <rPh sb="5" eb="7">
      <t>ヘイキン</t>
    </rPh>
    <rPh sb="7" eb="9">
      <t>シアガ</t>
    </rPh>
    <rPh sb="10" eb="11">
      <t>アツ</t>
    </rPh>
    <phoneticPr fontId="5"/>
  </si>
  <si>
    <t>砂利舗装工（進入路、取付道路舗装復旧工）</t>
    <rPh sb="0" eb="2">
      <t>ジャリ</t>
    </rPh>
    <rPh sb="10" eb="12">
      <t>トリツケ</t>
    </rPh>
    <rPh sb="12" eb="14">
      <t>ドウロ</t>
    </rPh>
    <phoneticPr fontId="5"/>
  </si>
  <si>
    <t>ﾍﾟｲﾝﾄ式区画線</t>
  </si>
  <si>
    <t>10ｍただし100未満は1ｍ</t>
    <rPh sb="9" eb="11">
      <t>ミマン</t>
    </rPh>
    <phoneticPr fontId="5"/>
  </si>
  <si>
    <t>[As舗装版､t=7cm]</t>
  </si>
  <si>
    <t>1m3</t>
  </si>
  <si>
    <t>　運搬距離：13.5km以下</t>
    <rPh sb="12" eb="14">
      <t>イカ</t>
    </rPh>
    <phoneticPr fontId="5"/>
  </si>
  <si>
    <t>[ｺﾝｸﾘｰﾄ（鉄筋）構造物とりこわし]</t>
    <rPh sb="8" eb="10">
      <t>テッキン</t>
    </rPh>
    <rPh sb="11" eb="13">
      <t>コウゾウ</t>
    </rPh>
    <rPh sb="13" eb="14">
      <t>ブツ</t>
    </rPh>
    <phoneticPr fontId="5"/>
  </si>
  <si>
    <t>　殻発生作業：ｺﾝｸﾘｰﾄ（鉄筋）構造物とりこわし</t>
  </si>
  <si>
    <t>　運搬距離：14.4km以下</t>
    <rPh sb="12" eb="14">
      <t>イカ</t>
    </rPh>
    <phoneticPr fontId="5"/>
  </si>
  <si>
    <t>13.0km 坂本光組</t>
  </si>
  <si>
    <t>　材料：切込砕石(C-20)</t>
    <rPh sb="4" eb="6">
      <t>キリコミ</t>
    </rPh>
    <rPh sb="6" eb="8">
      <t>サイセキ</t>
    </rPh>
    <phoneticPr fontId="5"/>
  </si>
  <si>
    <t>　施工方法：小規模</t>
    <rPh sb="6" eb="9">
      <t>ショウキボ</t>
    </rPh>
    <phoneticPr fontId="5"/>
  </si>
  <si>
    <t>(㈱坂本光組)運搬距離L=13.0km ？</t>
  </si>
  <si>
    <t>自由勾配側溝(材料費)：B400×H700</t>
    <rPh sb="7" eb="10">
      <t>ザイリョウヒ</t>
    </rPh>
    <phoneticPr fontId="5"/>
  </si>
  <si>
    <t>自由勾配側溝(材料費)：B400×H800</t>
    <rPh sb="7" eb="10">
      <t>ザイリョウヒ</t>
    </rPh>
    <phoneticPr fontId="5"/>
  </si>
  <si>
    <t>[自由勾配縦断用B400､ｺﾝｸﾘｰﾄ蓋、96.0kg/枚]</t>
  </si>
  <si>
    <t>96.0kg/枚(L=1000)</t>
  </si>
  <si>
    <t>36.0kg/枚(L=1000)</t>
  </si>
  <si>
    <t>自由勾配側溝(材料費)：B300×H300</t>
    <rPh sb="7" eb="10">
      <t>ザイリョウヒ</t>
    </rPh>
    <phoneticPr fontId="5"/>
  </si>
  <si>
    <t>[縦断用､B300-H400、374kg/2m]</t>
  </si>
  <si>
    <t>自由勾配側溝(材料費)：B300×H400</t>
    <rPh sb="7" eb="10">
      <t>ザイリョウヒ</t>
    </rPh>
    <phoneticPr fontId="5"/>
  </si>
  <si>
    <t>基礎材(材料費)：再生砕石(RC-40)</t>
    <rPh sb="0" eb="2">
      <t>キソ</t>
    </rPh>
    <rPh sb="2" eb="3">
      <t>ザイ</t>
    </rPh>
    <rPh sb="4" eb="7">
      <t>ザイリョウヒ</t>
    </rPh>
    <rPh sb="9" eb="11">
      <t>サイセイ</t>
    </rPh>
    <rPh sb="11" eb="13">
      <t>サイセキ</t>
    </rPh>
    <phoneticPr fontId="5"/>
  </si>
  <si>
    <r>
      <t>[自由勾配縦断用B300､ｸﾞﾚｰﾁﾝｸﾞ蓋、24.0kg/</t>
    </r>
    <r>
      <rPr>
        <sz val="11"/>
        <color auto="1"/>
        <rFont val="ＭＳ ゴシック"/>
      </rPr>
      <t>枚]</t>
    </r>
  </si>
  <si>
    <t>[自由勾配縦断用B400､ｸﾞﾚｰﾁﾝｸﾞ蓋、37.0kg/枚]</t>
  </si>
  <si>
    <t>[t=4cm、②再生密粒度As(13)]</t>
    <rPh sb="8" eb="10">
      <t>サイセイ</t>
    </rPh>
    <phoneticPr fontId="5"/>
  </si>
  <si>
    <t>　材料：⑤再生密粒度As(13F)</t>
    <rPh sb="5" eb="7">
      <t>サイセイ</t>
    </rPh>
    <rPh sb="7" eb="10">
      <t>ミツリュウド</t>
    </rPh>
    <phoneticPr fontId="5"/>
  </si>
  <si>
    <t>[t=5cm、⑤再生密粒度As(13F)]</t>
    <rPh sb="8" eb="10">
      <t>サイセイ</t>
    </rPh>
    <phoneticPr fontId="5"/>
  </si>
  <si>
    <t>　運搬距離：7.5㎞以下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</si>
</sst>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">
    <numFmt numFmtId="41" formatCode="_ * #,##0_ ;_ * \-#,##0_ ;_ * &quot;-&quot;_ ;_ @_ "/>
    <numFmt numFmtId="176" formatCode="#,##0&quot;    &quot;"/>
    <numFmt numFmtId="177" formatCode="#,##0.0&quot;  &quot;"/>
    <numFmt numFmtId="178" formatCode="#,##0.00&quot; &quot;"/>
  </numFmts>
  <fonts count="11">
    <font>
      <sz val="11"/>
      <color auto="1"/>
      <name val="ＭＳ ゴシック"/>
      <family val="3"/>
    </font>
    <font>
      <sz val="11"/>
      <color auto="1"/>
      <name val="ＭＳ Ｐゴシック"/>
      <family val="3"/>
    </font>
    <font>
      <sz val="11"/>
      <color auto="1"/>
      <name val="ＭＳ 明朝"/>
      <family val="1"/>
    </font>
    <font>
      <sz val="11"/>
      <color theme="1"/>
      <name val="ＭＳ 明朝"/>
      <family val="2"/>
    </font>
    <font>
      <sz val="11"/>
      <color auto="1"/>
      <name val="ＭＳ ゴシック"/>
      <family val="3"/>
    </font>
    <font>
      <sz val="6"/>
      <color auto="1"/>
      <name val="ＭＳ Ｐゴシック"/>
      <family val="3"/>
    </font>
    <font>
      <sz val="11"/>
      <color rgb="FFFF0000"/>
      <name val="ＭＳ ゴシック"/>
      <family val="3"/>
    </font>
    <font>
      <sz val="9"/>
      <color auto="1"/>
      <name val="ＭＳ Ｐゴシック"/>
      <family val="3"/>
    </font>
    <font>
      <sz val="11"/>
      <color theme="1"/>
      <name val="ＭＳ 明朝"/>
      <family val="2"/>
    </font>
    <font>
      <sz val="6"/>
      <color auto="1"/>
      <name val="ＭＳ 明朝"/>
      <family val="1"/>
    </font>
    <font>
      <sz val="6"/>
      <color auto="1"/>
      <name val="ＭＳ 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2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1" fillId="0" borderId="0"/>
    <xf numFmtId="0" fontId="1" fillId="0" borderId="0">
      <alignment vertical="center"/>
    </xf>
    <xf numFmtId="0" fontId="4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6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indent="1"/>
    </xf>
    <xf numFmtId="0" fontId="0" fillId="0" borderId="0" xfId="0" quotePrefix="1">
      <alignment vertical="center"/>
    </xf>
    <xf numFmtId="0" fontId="6" fillId="0" borderId="0" xfId="0" applyFont="1" applyAlignment="1">
      <alignment horizontal="left" vertical="center" inden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0" fontId="0" fillId="0" borderId="3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6" fillId="0" borderId="3" xfId="0" applyFon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5" xfId="0" applyFont="1" applyBorder="1">
      <alignment vertical="center"/>
    </xf>
    <xf numFmtId="0" fontId="6" fillId="0" borderId="5" xfId="0" applyFont="1" applyBorder="1">
      <alignment vertical="center"/>
    </xf>
    <xf numFmtId="0" fontId="1" fillId="0" borderId="6" xfId="9" applyBorder="1" applyAlignment="1">
      <alignment vertical="center"/>
    </xf>
    <xf numFmtId="0" fontId="0" fillId="0" borderId="6" xfId="0" applyBorder="1" applyAlignment="1">
      <alignment vertical="center" shrinkToFit="1"/>
    </xf>
    <xf numFmtId="0" fontId="0" fillId="0" borderId="6" xfId="9" applyFont="1" applyBorder="1" applyAlignment="1">
      <alignment vertical="center"/>
    </xf>
    <xf numFmtId="0" fontId="0" fillId="0" borderId="7" xfId="5" applyFont="1" applyBorder="1">
      <alignment vertical="center"/>
    </xf>
    <xf numFmtId="0" fontId="0" fillId="0" borderId="7" xfId="0" applyBorder="1">
      <alignment vertical="center"/>
    </xf>
    <xf numFmtId="0" fontId="1" fillId="0" borderId="7" xfId="7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7" xfId="9" applyFont="1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9" xfId="9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176" fontId="0" fillId="0" borderId="3" xfId="0" applyNumberFormat="1" applyFont="1" applyBorder="1">
      <alignment vertical="center"/>
    </xf>
    <xf numFmtId="177" fontId="0" fillId="0" borderId="3" xfId="0" applyNumberFormat="1" applyFont="1" applyBorder="1">
      <alignment vertical="center"/>
    </xf>
    <xf numFmtId="178" fontId="0" fillId="0" borderId="3" xfId="0" applyNumberFormat="1" applyFont="1" applyBorder="1">
      <alignment vertical="center"/>
    </xf>
    <xf numFmtId="0" fontId="0" fillId="2" borderId="11" xfId="0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41" fontId="1" fillId="0" borderId="9" xfId="9" applyNumberFormat="1" applyBorder="1" applyAlignment="1">
      <alignment vertical="center"/>
    </xf>
    <xf numFmtId="0" fontId="0" fillId="2" borderId="12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vertical="center" wrapText="1"/>
    </xf>
    <xf numFmtId="0" fontId="0" fillId="0" borderId="9" xfId="0" applyBorder="1">
      <alignment vertical="center"/>
    </xf>
    <xf numFmtId="0" fontId="7" fillId="0" borderId="9" xfId="9" applyFont="1" applyBorder="1" applyAlignment="1">
      <alignment vertical="center" wrapText="1"/>
    </xf>
    <xf numFmtId="0" fontId="7" fillId="0" borderId="9" xfId="9" applyFont="1" applyBorder="1" applyAlignment="1">
      <alignment vertical="center"/>
    </xf>
    <xf numFmtId="0" fontId="0" fillId="0" borderId="9" xfId="0" applyBorder="1" applyAlignment="1">
      <alignment vertical="center" wrapText="1"/>
    </xf>
  </cellXfs>
  <cellStyles count="12">
    <cellStyle name="標準" xfId="0" builtinId="0"/>
    <cellStyle name="標準 10" xfId="1"/>
    <cellStyle name="標準 18" xfId="2"/>
    <cellStyle name="標準 2" xfId="3"/>
    <cellStyle name="標準 22" xfId="4"/>
    <cellStyle name="標準 24" xfId="5"/>
    <cellStyle name="標準 26" xfId="6"/>
    <cellStyle name="標準 29" xfId="7"/>
    <cellStyle name="標準 3" xfId="8"/>
    <cellStyle name="標準 3 2" xfId="9"/>
    <cellStyle name="標準 34" xfId="10"/>
    <cellStyle name="標準 8" xfId="1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F0F0F0"/>
      <rgbColor rgb="00FF0000"/>
      <rgbColor rgb="00FF0000"/>
      <rgbColor rgb="00E7FFFF"/>
      <rgbColor rgb="00000000"/>
      <rgbColor rgb="00FF0000"/>
      <rgbColor rgb="00FFFFFF"/>
      <rgbColor rgb="00000080"/>
      <rgbColor rgb="00FF00FF"/>
      <rgbColor rgb="00FFFF00"/>
      <rgbColor rgb="0000FFFF"/>
      <rgbColor rgb="00800080"/>
      <rgbColor rgb="00800000"/>
      <rgbColor rgb="00008080"/>
      <rgbColor rgb="00FFFF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003300"/>
      <rgbColor rgb="009A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externalLink" Target="externalLinks/externalLink1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file:///\\NT-SERVER\&#31292;&#21205;&#26989;&#21209;\&#27827;&#24029;\&#40180;&#24029;&#37117;&#24066;&#30722;&#38450;\&#25968;&#37327;&#35336;&#31639;\&#65302;&#21495;\&#65298;&#65294;&#22402;&#30452;&#22721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寸法入力"/>
      <sheetName val="ｺﾝｸﾘｰﾄ"/>
      <sheetName val="型枠"/>
      <sheetName val="収縮継手"/>
      <sheetName val="足場工"/>
      <sheetName val="床・法面仕上"/>
      <sheetName val="分水工集計表"/>
      <sheetName val="開発１分水工計算書"/>
      <sheetName val="北4北5分水工計算書"/>
      <sheetName val="鋼製異形管"/>
      <sheetName val="tmp"/>
      <sheetName val="北6北7分水工計算書"/>
      <sheetName val="分水管集計表"/>
      <sheetName val="開水路直分工"/>
      <sheetName val="開水路直分工調書"/>
      <sheetName val="当り数量"/>
      <sheetName val="TXTCALC()"/>
      <sheetName val="Sheet1"/>
      <sheetName val="総括表"/>
      <sheetName val="附帯明渠集計"/>
      <sheetName val="附B-1(一般)"/>
      <sheetName val="附B-1(盛土)"/>
      <sheetName val="集水部1箇所当り(Ⅰ型A桝)"/>
      <sheetName val="耕作道路工"/>
      <sheetName val="NO.1水路横断工材料"/>
      <sheetName val="NO.2水路横断工材料"/>
      <sheetName val="表紙"/>
      <sheetName val="材料"/>
      <sheetName val="作業日数算定表"/>
      <sheetName val="単位作業量"/>
    </sheetNames>
    <sheetDataSet>
      <sheetData sheetId="0">
        <row r="45">
          <cell r="C45" t="str">
            <v>HL3</v>
          </cell>
          <cell r="E45" t="str">
            <v>WS3</v>
          </cell>
        </row>
        <row r="46">
          <cell r="E46" t="str">
            <v>WS4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59"/>
  <sheetViews>
    <sheetView showGridLines="0" tabSelected="1" view="pageBreakPreview" topLeftCell="B1" zoomScaleSheetLayoutView="100" workbookViewId="0">
      <pane ySplit="2" topLeftCell="A33" activePane="bottomLeft" state="frozen"/>
      <selection pane="bottomLeft" activeCell="I64" sqref="I64"/>
    </sheetView>
  </sheetViews>
  <sheetFormatPr defaultRowHeight="13.5"/>
  <cols>
    <col min="1" max="1" width="17" hidden="1" customWidth="1"/>
    <col min="2" max="3" width="9" customWidth="1"/>
    <col min="4" max="4" width="11" customWidth="1"/>
    <col min="5" max="5" width="32.875" customWidth="1"/>
    <col min="6" max="6" width="40.125" customWidth="1"/>
    <col min="7" max="7" width="36.625" customWidth="1"/>
    <col min="8" max="8" width="5.25" customWidth="1"/>
    <col min="9" max="10" width="10.625" customWidth="1"/>
    <col min="11" max="12" width="9" customWidth="1"/>
    <col min="13" max="13" width="16.625" style="1" customWidth="1"/>
  </cols>
  <sheetData>
    <row r="1" spans="1:14" ht="14.25" customHeight="1">
      <c r="A1" s="3" t="s">
        <v>1</v>
      </c>
      <c r="B1" s="7" t="s">
        <v>4</v>
      </c>
      <c r="C1" s="7" t="s">
        <v>6</v>
      </c>
      <c r="D1" s="7" t="s">
        <v>11</v>
      </c>
      <c r="E1" s="7" t="s">
        <v>12</v>
      </c>
      <c r="F1" s="7" t="s">
        <v>15</v>
      </c>
      <c r="G1" s="7" t="s">
        <v>9</v>
      </c>
      <c r="H1" s="25" t="s">
        <v>16</v>
      </c>
      <c r="I1" s="25" t="s">
        <v>23</v>
      </c>
      <c r="J1" s="33"/>
      <c r="K1" s="25" t="s">
        <v>25</v>
      </c>
      <c r="L1" s="33"/>
      <c r="M1" s="36" t="s">
        <v>27</v>
      </c>
    </row>
    <row r="2" spans="1:14" ht="30" customHeight="1">
      <c r="A2" s="3"/>
      <c r="B2" s="8"/>
      <c r="C2" s="8"/>
      <c r="D2" s="8"/>
      <c r="E2" s="8"/>
      <c r="F2" s="8"/>
      <c r="G2" s="8"/>
      <c r="H2" s="8"/>
      <c r="I2" s="29" t="s">
        <v>29</v>
      </c>
      <c r="J2" s="29" t="s">
        <v>32</v>
      </c>
      <c r="K2" s="29" t="s">
        <v>29</v>
      </c>
      <c r="L2" s="29" t="s">
        <v>32</v>
      </c>
      <c r="M2" s="37"/>
    </row>
    <row r="3" spans="1:14">
      <c r="A3" s="4"/>
      <c r="B3" s="10" t="s">
        <v>37</v>
      </c>
      <c r="C3" s="13" t="s">
        <v>120</v>
      </c>
      <c r="D3" s="15"/>
      <c r="E3" s="13"/>
      <c r="F3" s="15"/>
      <c r="G3" s="15"/>
      <c r="H3" s="26" t="s">
        <v>2</v>
      </c>
      <c r="I3" s="30">
        <v>1</v>
      </c>
      <c r="J3" s="30">
        <v>1</v>
      </c>
      <c r="K3" s="30"/>
      <c r="L3" s="30"/>
      <c r="M3" s="38"/>
    </row>
    <row r="4" spans="1:14">
      <c r="A4" s="4"/>
      <c r="B4" s="9"/>
      <c r="C4" s="14" t="s">
        <v>105</v>
      </c>
      <c r="D4" s="15"/>
      <c r="E4" s="15"/>
      <c r="F4" s="15"/>
      <c r="G4" s="13"/>
      <c r="H4" s="26" t="s">
        <v>2</v>
      </c>
      <c r="I4" s="30">
        <v>1</v>
      </c>
      <c r="J4" s="30">
        <v>1</v>
      </c>
      <c r="K4" s="32"/>
      <c r="L4" s="30"/>
      <c r="M4" s="38"/>
    </row>
    <row r="5" spans="1:14">
      <c r="A5" s="4"/>
      <c r="B5" s="9"/>
      <c r="C5" s="15"/>
      <c r="D5" s="15" t="s">
        <v>54</v>
      </c>
      <c r="E5" s="15"/>
      <c r="F5" s="15"/>
      <c r="G5" s="13"/>
      <c r="H5" s="26" t="s">
        <v>2</v>
      </c>
      <c r="I5" s="30">
        <v>1</v>
      </c>
      <c r="J5" s="30">
        <v>1</v>
      </c>
      <c r="K5" s="32"/>
      <c r="L5" s="30"/>
      <c r="M5" s="38"/>
    </row>
    <row r="6" spans="1:14">
      <c r="A6" s="4"/>
      <c r="B6" s="9"/>
      <c r="C6" s="15"/>
      <c r="D6" s="15"/>
      <c r="E6" s="15" t="s">
        <v>0</v>
      </c>
      <c r="F6" s="13" t="s">
        <v>13</v>
      </c>
      <c r="G6" s="13"/>
      <c r="H6" s="26" t="s">
        <v>33</v>
      </c>
      <c r="I6" s="31">
        <f>I7</f>
        <v>90.2</v>
      </c>
      <c r="J6" s="30">
        <f>IF(I6&gt;=1000,ROUND(I6,-2),ROUND(I6,-1))</f>
        <v>90</v>
      </c>
      <c r="K6" s="34"/>
      <c r="L6" s="34"/>
      <c r="M6" s="39"/>
      <c r="N6" t="s">
        <v>107</v>
      </c>
    </row>
    <row r="7" spans="1:14">
      <c r="A7" s="4"/>
      <c r="B7" s="9"/>
      <c r="C7" s="15"/>
      <c r="D7" s="15"/>
      <c r="E7" s="15"/>
      <c r="F7" s="15" t="s">
        <v>24</v>
      </c>
      <c r="G7" s="13" t="s">
        <v>0</v>
      </c>
      <c r="H7" s="26" t="s">
        <v>36</v>
      </c>
      <c r="I7" s="32">
        <v>90.2</v>
      </c>
      <c r="J7" s="30">
        <f>IF(I7&gt;=1000,ROUND(I7,-1),ROUND(I7,0))</f>
        <v>90</v>
      </c>
      <c r="K7" s="34"/>
      <c r="L7" s="34"/>
      <c r="M7" s="39"/>
    </row>
    <row r="8" spans="1:14">
      <c r="A8" s="4"/>
      <c r="B8" s="9"/>
      <c r="C8" s="15"/>
      <c r="D8" s="15"/>
      <c r="E8" s="15"/>
      <c r="F8" s="15"/>
      <c r="G8" s="13" t="s">
        <v>55</v>
      </c>
      <c r="H8" s="26"/>
      <c r="I8" s="32"/>
      <c r="J8" s="30"/>
      <c r="K8" s="32"/>
      <c r="L8" s="30"/>
      <c r="M8" s="38"/>
    </row>
    <row r="9" spans="1:14">
      <c r="A9" s="4"/>
      <c r="B9" s="9"/>
      <c r="C9" s="15"/>
      <c r="D9" s="15"/>
      <c r="E9" s="15"/>
      <c r="F9" s="15"/>
      <c r="G9" s="20" t="s">
        <v>159</v>
      </c>
      <c r="H9" s="26"/>
      <c r="I9" s="32"/>
      <c r="J9" s="30"/>
      <c r="K9" s="32"/>
      <c r="L9" s="30"/>
      <c r="M9" s="38"/>
    </row>
    <row r="10" spans="1:14">
      <c r="A10" s="4"/>
      <c r="B10" s="9"/>
      <c r="C10" s="15"/>
      <c r="D10" s="15"/>
      <c r="E10" s="15"/>
      <c r="F10" s="15"/>
      <c r="G10" s="21" t="s">
        <v>108</v>
      </c>
      <c r="H10" s="26"/>
      <c r="I10" s="32"/>
      <c r="J10" s="30"/>
      <c r="K10" s="32"/>
      <c r="L10" s="30"/>
      <c r="M10" s="38"/>
    </row>
    <row r="11" spans="1:14">
      <c r="A11" s="4"/>
      <c r="B11" s="9"/>
      <c r="C11" s="15"/>
      <c r="D11" s="15"/>
      <c r="E11" s="15"/>
      <c r="F11" s="15"/>
      <c r="G11" s="21" t="s">
        <v>109</v>
      </c>
      <c r="H11" s="26"/>
      <c r="I11" s="32"/>
      <c r="J11" s="30"/>
      <c r="K11" s="32"/>
      <c r="L11" s="30"/>
      <c r="M11" s="38"/>
    </row>
    <row r="12" spans="1:14">
      <c r="A12" s="4"/>
      <c r="B12" s="9"/>
      <c r="C12" s="15"/>
      <c r="D12" s="15"/>
      <c r="E12" s="15" t="s">
        <v>56</v>
      </c>
      <c r="F12" s="13" t="s">
        <v>13</v>
      </c>
      <c r="G12" s="13"/>
      <c r="H12" s="26" t="s">
        <v>33</v>
      </c>
      <c r="I12" s="31">
        <f>I13</f>
        <v>24.4</v>
      </c>
      <c r="J12" s="30">
        <f>IF(I12&gt;=1000,ROUND(I12,-2),ROUND(I12,-1))</f>
        <v>20</v>
      </c>
      <c r="K12" s="34"/>
      <c r="L12" s="34"/>
      <c r="M12" s="39"/>
      <c r="N12" t="s">
        <v>107</v>
      </c>
    </row>
    <row r="13" spans="1:14">
      <c r="A13" s="4"/>
      <c r="B13" s="9"/>
      <c r="C13" s="15"/>
      <c r="D13" s="15"/>
      <c r="E13" s="15"/>
      <c r="F13" s="13" t="s">
        <v>58</v>
      </c>
      <c r="G13" s="13" t="s">
        <v>56</v>
      </c>
      <c r="H13" s="26" t="s">
        <v>36</v>
      </c>
      <c r="I13" s="32">
        <v>24.4</v>
      </c>
      <c r="J13" s="30">
        <f>IF(I13&gt;=1000,ROUND(I13,-1),ROUND(I13,0))</f>
        <v>24</v>
      </c>
      <c r="K13" s="34"/>
      <c r="L13" s="34"/>
      <c r="M13" s="39"/>
    </row>
    <row r="14" spans="1:14">
      <c r="A14" s="4"/>
      <c r="B14" s="9"/>
      <c r="C14" s="15"/>
      <c r="D14" s="15"/>
      <c r="E14" s="15"/>
      <c r="F14" s="13"/>
      <c r="G14" s="20" t="s">
        <v>159</v>
      </c>
      <c r="H14" s="26"/>
      <c r="I14" s="30"/>
      <c r="J14" s="30"/>
      <c r="K14" s="32"/>
      <c r="L14" s="30"/>
      <c r="M14" s="38"/>
    </row>
    <row r="15" spans="1:14">
      <c r="A15" s="4"/>
      <c r="B15" s="9"/>
      <c r="C15" s="15"/>
      <c r="D15" s="15"/>
      <c r="E15" s="14" t="s">
        <v>137</v>
      </c>
      <c r="F15" s="14" t="s">
        <v>138</v>
      </c>
      <c r="G15" s="21"/>
      <c r="H15" s="27" t="s">
        <v>33</v>
      </c>
      <c r="I15" s="31">
        <f>I16</f>
        <v>12.6</v>
      </c>
      <c r="J15" s="30">
        <f>ROUND(I15,0)</f>
        <v>13</v>
      </c>
      <c r="K15" s="32"/>
      <c r="L15" s="30"/>
      <c r="M15" s="38"/>
      <c r="N15" t="s">
        <v>119</v>
      </c>
    </row>
    <row r="16" spans="1:14">
      <c r="A16" s="4"/>
      <c r="B16" s="9"/>
      <c r="C16" s="15"/>
      <c r="D16" s="15"/>
      <c r="E16" s="14"/>
      <c r="F16" s="14" t="s">
        <v>135</v>
      </c>
      <c r="G16" s="22" t="s">
        <v>136</v>
      </c>
      <c r="H16" s="27" t="s">
        <v>36</v>
      </c>
      <c r="I16" s="32">
        <v>12.6</v>
      </c>
      <c r="J16" s="30">
        <f>ROUND(I16,0)</f>
        <v>13</v>
      </c>
      <c r="K16" s="32"/>
      <c r="L16" s="30"/>
      <c r="M16" s="38"/>
    </row>
    <row r="17" spans="1:14">
      <c r="A17" s="5"/>
      <c r="B17" s="11"/>
      <c r="C17" s="14"/>
      <c r="D17" s="14"/>
      <c r="E17" s="14" t="s">
        <v>62</v>
      </c>
      <c r="F17" s="14"/>
      <c r="G17" s="21"/>
      <c r="H17" s="27" t="s">
        <v>43</v>
      </c>
      <c r="I17" s="31">
        <f>I18</f>
        <v>92.6</v>
      </c>
      <c r="J17" s="30">
        <f>ROUND(I17,-1)</f>
        <v>90</v>
      </c>
      <c r="K17" s="34"/>
      <c r="L17" s="34"/>
      <c r="M17" s="39" t="s">
        <v>140</v>
      </c>
      <c r="N17" t="s">
        <v>50</v>
      </c>
    </row>
    <row r="18" spans="1:14">
      <c r="A18" s="5"/>
      <c r="B18" s="11"/>
      <c r="C18" s="14"/>
      <c r="D18" s="14"/>
      <c r="E18" s="14"/>
      <c r="F18" s="14" t="s">
        <v>141</v>
      </c>
      <c r="G18" s="21" t="s">
        <v>62</v>
      </c>
      <c r="H18" s="27" t="s">
        <v>47</v>
      </c>
      <c r="I18" s="32">
        <v>92.6</v>
      </c>
      <c r="J18" s="30">
        <f>ROUND(I18,0)</f>
        <v>93</v>
      </c>
      <c r="K18" s="34"/>
      <c r="L18" s="34"/>
      <c r="M18" s="39"/>
    </row>
    <row r="19" spans="1:14">
      <c r="A19" s="4"/>
      <c r="B19" s="9"/>
      <c r="C19" s="15"/>
      <c r="D19" s="15"/>
      <c r="E19" s="15" t="s">
        <v>39</v>
      </c>
      <c r="F19" s="13" t="s">
        <v>93</v>
      </c>
      <c r="G19" s="13"/>
      <c r="H19" s="26" t="s">
        <v>33</v>
      </c>
      <c r="I19" s="31">
        <f>I20</f>
        <v>63.1</v>
      </c>
      <c r="J19" s="30">
        <f>ROUND(I19,-1)</f>
        <v>60</v>
      </c>
      <c r="K19" s="32"/>
      <c r="L19" s="30"/>
      <c r="M19" s="38"/>
      <c r="N19" t="s">
        <v>139</v>
      </c>
    </row>
    <row r="20" spans="1:14">
      <c r="A20" s="4"/>
      <c r="B20" s="9"/>
      <c r="C20" s="15"/>
      <c r="D20" s="15"/>
      <c r="E20" s="15"/>
      <c r="F20" s="15" t="s">
        <v>40</v>
      </c>
      <c r="G20" s="13" t="s">
        <v>39</v>
      </c>
      <c r="H20" s="26" t="s">
        <v>36</v>
      </c>
      <c r="I20" s="32">
        <v>63.1</v>
      </c>
      <c r="J20" s="30">
        <f>ROUND(I20,0)</f>
        <v>63</v>
      </c>
      <c r="K20" s="32"/>
      <c r="L20" s="30"/>
      <c r="M20" s="38"/>
    </row>
    <row r="21" spans="1:14">
      <c r="A21" s="4"/>
      <c r="B21" s="9"/>
      <c r="C21" s="15"/>
      <c r="D21" s="15"/>
      <c r="E21" s="15"/>
      <c r="F21" s="15"/>
      <c r="G21" s="13" t="s">
        <v>133</v>
      </c>
      <c r="H21" s="26"/>
      <c r="I21" s="32"/>
      <c r="J21" s="30"/>
      <c r="K21" s="32"/>
      <c r="L21" s="30"/>
      <c r="M21" s="38"/>
    </row>
    <row r="22" spans="1:14">
      <c r="A22" s="4"/>
      <c r="B22" s="9"/>
      <c r="C22" s="15"/>
      <c r="D22" s="15"/>
      <c r="E22" s="15"/>
      <c r="F22" s="15"/>
      <c r="G22" s="13" t="s">
        <v>94</v>
      </c>
      <c r="H22" s="26"/>
      <c r="I22" s="32"/>
      <c r="J22" s="30"/>
      <c r="K22" s="32"/>
      <c r="L22" s="30"/>
      <c r="M22" s="38"/>
    </row>
    <row r="23" spans="1:14">
      <c r="A23" s="4"/>
      <c r="B23" s="9"/>
      <c r="C23" s="15"/>
      <c r="D23" s="15"/>
      <c r="E23" s="15"/>
      <c r="F23" s="15"/>
      <c r="G23" s="13" t="s">
        <v>55</v>
      </c>
      <c r="H23" s="26"/>
      <c r="I23" s="32"/>
      <c r="J23" s="30"/>
      <c r="K23" s="32"/>
      <c r="L23" s="30"/>
      <c r="M23" s="38"/>
    </row>
    <row r="24" spans="1:14">
      <c r="A24" s="4"/>
      <c r="B24" s="9"/>
      <c r="C24" s="15"/>
      <c r="D24" s="15"/>
      <c r="E24" s="15"/>
      <c r="F24" s="15"/>
      <c r="G24" s="13" t="s">
        <v>69</v>
      </c>
      <c r="H24" s="26"/>
      <c r="I24" s="32"/>
      <c r="J24" s="30"/>
      <c r="K24" s="32"/>
      <c r="L24" s="30"/>
      <c r="M24" s="38"/>
    </row>
    <row r="25" spans="1:14">
      <c r="A25" s="4"/>
      <c r="B25" s="9"/>
      <c r="C25" s="15"/>
      <c r="D25" s="15"/>
      <c r="E25" s="15"/>
      <c r="F25" s="15"/>
      <c r="G25" s="13" t="s">
        <v>175</v>
      </c>
      <c r="H25" s="26"/>
      <c r="I25" s="32"/>
      <c r="J25" s="30"/>
      <c r="K25" s="32"/>
      <c r="L25" s="30"/>
      <c r="M25" s="38"/>
      <c r="N25" t="s">
        <v>160</v>
      </c>
    </row>
    <row r="26" spans="1:14">
      <c r="A26" s="4"/>
      <c r="B26" s="9"/>
      <c r="C26" s="15"/>
      <c r="D26" s="15"/>
      <c r="E26" s="14" t="s">
        <v>90</v>
      </c>
      <c r="F26" s="14" t="s">
        <v>92</v>
      </c>
      <c r="G26" s="21"/>
      <c r="H26" s="27" t="s">
        <v>33</v>
      </c>
      <c r="I26" s="31">
        <f>I27</f>
        <v>63.1</v>
      </c>
      <c r="J26" s="30">
        <f>IF(I26&gt;=1000,ROUND(I26,-2),ROUND(I26,-1))</f>
        <v>60</v>
      </c>
      <c r="K26" s="32"/>
      <c r="L26" s="30"/>
      <c r="M26" s="38"/>
      <c r="N26" t="s">
        <v>107</v>
      </c>
    </row>
    <row r="27" spans="1:14">
      <c r="A27" s="4"/>
      <c r="B27" s="9"/>
      <c r="C27" s="15"/>
      <c r="D27" s="15"/>
      <c r="E27" s="14"/>
      <c r="F27" s="14" t="s">
        <v>91</v>
      </c>
      <c r="G27" s="21" t="s">
        <v>90</v>
      </c>
      <c r="H27" s="27" t="s">
        <v>36</v>
      </c>
      <c r="I27" s="32">
        <f>I20</f>
        <v>63.1</v>
      </c>
      <c r="J27" s="30">
        <f>IF(I27&gt;=1000,ROUND(I27,-1),ROUND(I27,0))</f>
        <v>63</v>
      </c>
      <c r="K27" s="32"/>
      <c r="L27" s="30"/>
      <c r="M27" s="38"/>
    </row>
    <row r="28" spans="1:14">
      <c r="A28" s="4"/>
      <c r="B28" s="9"/>
      <c r="C28" s="15"/>
      <c r="D28" s="15"/>
      <c r="E28" s="14"/>
      <c r="F28" s="14"/>
      <c r="G28" s="21" t="s">
        <v>10</v>
      </c>
      <c r="H28" s="27"/>
      <c r="I28" s="32"/>
      <c r="J28" s="30"/>
      <c r="K28" s="32"/>
      <c r="L28" s="30"/>
      <c r="M28" s="38"/>
    </row>
    <row r="29" spans="1:14">
      <c r="A29" s="5" t="s">
        <v>79</v>
      </c>
      <c r="B29" s="11"/>
      <c r="C29" s="14"/>
      <c r="D29" s="14" t="s">
        <v>8</v>
      </c>
      <c r="E29" s="14"/>
      <c r="F29" s="14"/>
      <c r="G29" s="21"/>
      <c r="H29" s="27" t="s">
        <v>2</v>
      </c>
      <c r="I29" s="30">
        <v>1</v>
      </c>
      <c r="J29" s="30">
        <v>1</v>
      </c>
      <c r="K29" s="34"/>
      <c r="L29" s="34"/>
      <c r="M29" s="39"/>
    </row>
    <row r="30" spans="1:14">
      <c r="A30" s="5" t="s">
        <v>19</v>
      </c>
      <c r="B30" s="11"/>
      <c r="C30" s="14"/>
      <c r="D30" s="14"/>
      <c r="E30" s="14" t="s">
        <v>111</v>
      </c>
      <c r="F30" s="19" t="s">
        <v>34</v>
      </c>
      <c r="G30" s="21"/>
      <c r="H30" s="27" t="s">
        <v>59</v>
      </c>
      <c r="I30" s="31">
        <f>I31</f>
        <v>43.8</v>
      </c>
      <c r="J30" s="30">
        <f>ROUND(I30,0)</f>
        <v>44</v>
      </c>
      <c r="K30" s="34"/>
      <c r="L30" s="34"/>
      <c r="M30" s="39"/>
    </row>
    <row r="31" spans="1:14">
      <c r="A31" s="5" t="s">
        <v>89</v>
      </c>
      <c r="B31" s="11"/>
      <c r="C31" s="14"/>
      <c r="D31" s="14"/>
      <c r="E31" s="14"/>
      <c r="F31" s="14"/>
      <c r="G31" s="14" t="s">
        <v>111</v>
      </c>
      <c r="H31" s="27" t="s">
        <v>21</v>
      </c>
      <c r="I31" s="32">
        <v>43.8</v>
      </c>
      <c r="J31" s="30">
        <f>ROUND(I31,0)</f>
        <v>44</v>
      </c>
      <c r="K31" s="34"/>
      <c r="L31" s="34"/>
      <c r="M31" s="40"/>
    </row>
    <row r="32" spans="1:14">
      <c r="A32" s="5"/>
      <c r="B32" s="11"/>
      <c r="C32" s="14"/>
      <c r="D32" s="14"/>
      <c r="E32" s="14"/>
      <c r="F32" s="14"/>
      <c r="G32" s="23" t="s">
        <v>166</v>
      </c>
      <c r="H32" s="27" t="s">
        <v>118</v>
      </c>
      <c r="I32" s="30">
        <v>22</v>
      </c>
      <c r="J32" s="30">
        <f>ROUND(I32,0)</f>
        <v>22</v>
      </c>
      <c r="K32" s="34"/>
      <c r="L32" s="34"/>
      <c r="M32" s="40"/>
    </row>
    <row r="33" spans="1:13">
      <c r="A33" s="5"/>
      <c r="B33" s="11"/>
      <c r="C33" s="14"/>
      <c r="D33" s="14"/>
      <c r="E33" s="14"/>
      <c r="F33" s="14"/>
      <c r="G33" s="23" t="s">
        <v>169</v>
      </c>
      <c r="H33" s="27" t="s">
        <v>33</v>
      </c>
      <c r="I33" s="31">
        <v>0.5</v>
      </c>
      <c r="J33" s="31">
        <f>ROUND(I33,1)</f>
        <v>0.5</v>
      </c>
      <c r="K33" s="34"/>
      <c r="L33" s="34"/>
      <c r="M33" s="40" t="s">
        <v>123</v>
      </c>
    </row>
    <row r="34" spans="1:13">
      <c r="A34" s="5"/>
      <c r="B34" s="11"/>
      <c r="C34" s="14"/>
      <c r="D34" s="14"/>
      <c r="E34" s="14"/>
      <c r="F34" s="14"/>
      <c r="G34" s="23" t="s">
        <v>31</v>
      </c>
      <c r="H34" s="27" t="s">
        <v>33</v>
      </c>
      <c r="I34" s="32">
        <v>0.25</v>
      </c>
      <c r="J34" s="32">
        <f>ROUND(I34,2)</f>
        <v>0.25</v>
      </c>
      <c r="K34" s="34"/>
      <c r="L34" s="34"/>
      <c r="M34" s="40" t="s">
        <v>123</v>
      </c>
    </row>
    <row r="35" spans="1:13">
      <c r="A35" s="5"/>
      <c r="B35" s="11"/>
      <c r="C35" s="14"/>
      <c r="D35" s="14"/>
      <c r="E35" s="14"/>
      <c r="F35" s="14"/>
      <c r="G35" s="23" t="s">
        <v>122</v>
      </c>
      <c r="H35" s="27" t="s">
        <v>33</v>
      </c>
      <c r="I35" s="32">
        <v>0.3</v>
      </c>
      <c r="J35" s="32">
        <f>ROUND(I35,2)</f>
        <v>0.3</v>
      </c>
      <c r="K35" s="34"/>
      <c r="L35" s="34"/>
      <c r="M35" s="40" t="s">
        <v>123</v>
      </c>
    </row>
    <row r="36" spans="1:13">
      <c r="A36" s="5" t="s">
        <v>19</v>
      </c>
      <c r="B36" s="11"/>
      <c r="C36" s="14"/>
      <c r="D36" s="14"/>
      <c r="E36" s="14" t="s">
        <v>111</v>
      </c>
      <c r="F36" s="19" t="s">
        <v>167</v>
      </c>
      <c r="G36" s="21"/>
      <c r="H36" s="27" t="s">
        <v>59</v>
      </c>
      <c r="I36" s="31">
        <f>I37</f>
        <v>32</v>
      </c>
      <c r="J36" s="30">
        <f>ROUND(I36,0)</f>
        <v>32</v>
      </c>
      <c r="K36" s="34"/>
      <c r="L36" s="34"/>
      <c r="M36" s="39"/>
    </row>
    <row r="37" spans="1:13">
      <c r="A37" s="5" t="s">
        <v>89</v>
      </c>
      <c r="B37" s="11"/>
      <c r="C37" s="14"/>
      <c r="D37" s="14"/>
      <c r="E37" s="14"/>
      <c r="F37" s="14"/>
      <c r="G37" s="14" t="s">
        <v>111</v>
      </c>
      <c r="H37" s="27" t="s">
        <v>21</v>
      </c>
      <c r="I37" s="32">
        <v>32</v>
      </c>
      <c r="J37" s="30">
        <f>ROUND(I37,0)</f>
        <v>32</v>
      </c>
      <c r="K37" s="34"/>
      <c r="L37" s="34"/>
      <c r="M37" s="40"/>
    </row>
    <row r="38" spans="1:13">
      <c r="A38" s="5"/>
      <c r="B38" s="11"/>
      <c r="C38" s="14"/>
      <c r="D38" s="14"/>
      <c r="E38" s="14"/>
      <c r="F38" s="14"/>
      <c r="G38" s="23" t="s">
        <v>168</v>
      </c>
      <c r="H38" s="27" t="s">
        <v>118</v>
      </c>
      <c r="I38" s="30">
        <v>16</v>
      </c>
      <c r="J38" s="30">
        <f>ROUND(I38,0)</f>
        <v>16</v>
      </c>
      <c r="K38" s="34"/>
      <c r="L38" s="34"/>
      <c r="M38" s="40"/>
    </row>
    <row r="39" spans="1:13">
      <c r="A39" s="5"/>
      <c r="B39" s="11"/>
      <c r="C39" s="14"/>
      <c r="D39" s="14"/>
      <c r="E39" s="14"/>
      <c r="F39" s="14"/>
      <c r="G39" s="23" t="s">
        <v>169</v>
      </c>
      <c r="H39" s="27" t="s">
        <v>33</v>
      </c>
      <c r="I39" s="31">
        <v>0.5</v>
      </c>
      <c r="J39" s="31">
        <f>ROUND(I39,1)</f>
        <v>0.5</v>
      </c>
      <c r="K39" s="34"/>
      <c r="L39" s="34"/>
      <c r="M39" s="40" t="s">
        <v>123</v>
      </c>
    </row>
    <row r="40" spans="1:13">
      <c r="A40" s="5"/>
      <c r="B40" s="11"/>
      <c r="C40" s="14"/>
      <c r="D40" s="14"/>
      <c r="E40" s="14"/>
      <c r="F40" s="14"/>
      <c r="G40" s="23" t="s">
        <v>31</v>
      </c>
      <c r="H40" s="27" t="s">
        <v>33</v>
      </c>
      <c r="I40" s="32">
        <v>0.26</v>
      </c>
      <c r="J40" s="32">
        <f>ROUND(I40,2)</f>
        <v>0.26</v>
      </c>
      <c r="K40" s="34"/>
      <c r="L40" s="34"/>
      <c r="M40" s="40" t="s">
        <v>123</v>
      </c>
    </row>
    <row r="41" spans="1:13">
      <c r="A41" s="5"/>
      <c r="B41" s="11"/>
      <c r="C41" s="14"/>
      <c r="D41" s="14"/>
      <c r="E41" s="14"/>
      <c r="F41" s="14"/>
      <c r="G41" s="23" t="s">
        <v>122</v>
      </c>
      <c r="H41" s="27" t="s">
        <v>33</v>
      </c>
      <c r="I41" s="32">
        <v>0.3</v>
      </c>
      <c r="J41" s="32">
        <f>ROUND(I41,2)</f>
        <v>0.3</v>
      </c>
      <c r="K41" s="34"/>
      <c r="L41" s="34"/>
      <c r="M41" s="40" t="s">
        <v>123</v>
      </c>
    </row>
    <row r="42" spans="1:13">
      <c r="A42" s="5" t="s">
        <v>19</v>
      </c>
      <c r="B42" s="11"/>
      <c r="C42" s="14"/>
      <c r="D42" s="14"/>
      <c r="E42" s="14" t="s">
        <v>111</v>
      </c>
      <c r="F42" s="19" t="s">
        <v>125</v>
      </c>
      <c r="G42" s="21"/>
      <c r="H42" s="27" t="s">
        <v>59</v>
      </c>
      <c r="I42" s="31">
        <f>I43</f>
        <v>37.299999999999997</v>
      </c>
      <c r="J42" s="30">
        <f>ROUND(I42,0)</f>
        <v>37</v>
      </c>
      <c r="K42" s="34"/>
      <c r="L42" s="34"/>
      <c r="M42" s="39"/>
    </row>
    <row r="43" spans="1:13">
      <c r="A43" s="5" t="s">
        <v>89</v>
      </c>
      <c r="B43" s="11"/>
      <c r="C43" s="14"/>
      <c r="D43" s="14"/>
      <c r="E43" s="14"/>
      <c r="F43" s="14"/>
      <c r="G43" s="14" t="s">
        <v>111</v>
      </c>
      <c r="H43" s="27" t="s">
        <v>21</v>
      </c>
      <c r="I43" s="32">
        <v>37.299999999999997</v>
      </c>
      <c r="J43" s="30">
        <f>ROUND(I43,0)</f>
        <v>37</v>
      </c>
      <c r="K43" s="34"/>
      <c r="L43" s="34"/>
      <c r="M43" s="40"/>
    </row>
    <row r="44" spans="1:13">
      <c r="A44" s="5"/>
      <c r="B44" s="11"/>
      <c r="C44" s="14"/>
      <c r="D44" s="14"/>
      <c r="E44" s="14"/>
      <c r="F44" s="14"/>
      <c r="G44" s="23" t="s">
        <v>126</v>
      </c>
      <c r="H44" s="27" t="s">
        <v>118</v>
      </c>
      <c r="I44" s="30">
        <v>33</v>
      </c>
      <c r="J44" s="30">
        <f>ROUND(I44,0)</f>
        <v>33</v>
      </c>
      <c r="K44" s="34"/>
      <c r="L44" s="34"/>
      <c r="M44" s="40"/>
    </row>
    <row r="45" spans="1:13">
      <c r="A45" s="5"/>
      <c r="B45" s="11"/>
      <c r="C45" s="14"/>
      <c r="D45" s="14"/>
      <c r="E45" s="14"/>
      <c r="F45" s="14"/>
      <c r="G45" s="23" t="s">
        <v>169</v>
      </c>
      <c r="H45" s="27" t="s">
        <v>33</v>
      </c>
      <c r="I45" s="31">
        <v>0.5</v>
      </c>
      <c r="J45" s="31">
        <f>ROUND(I45,1)</f>
        <v>0.5</v>
      </c>
      <c r="K45" s="34"/>
      <c r="L45" s="34"/>
      <c r="M45" s="40" t="s">
        <v>123</v>
      </c>
    </row>
    <row r="46" spans="1:13">
      <c r="A46" s="5"/>
      <c r="B46" s="11"/>
      <c r="C46" s="14"/>
      <c r="D46" s="14"/>
      <c r="E46" s="14"/>
      <c r="F46" s="14"/>
      <c r="G46" s="23" t="s">
        <v>31</v>
      </c>
      <c r="H46" s="27" t="s">
        <v>33</v>
      </c>
      <c r="I46" s="32">
        <v>0.26</v>
      </c>
      <c r="J46" s="32">
        <f>ROUND(I46,2)</f>
        <v>0.26</v>
      </c>
      <c r="K46" s="34"/>
      <c r="L46" s="34"/>
      <c r="M46" s="40" t="s">
        <v>123</v>
      </c>
    </row>
    <row r="47" spans="1:13">
      <c r="A47" s="5"/>
      <c r="B47" s="11"/>
      <c r="C47" s="14"/>
      <c r="D47" s="14"/>
      <c r="E47" s="14"/>
      <c r="F47" s="14"/>
      <c r="G47" s="23" t="s">
        <v>122</v>
      </c>
      <c r="H47" s="27" t="s">
        <v>33</v>
      </c>
      <c r="I47" s="32">
        <v>0.3</v>
      </c>
      <c r="J47" s="32">
        <f>ROUND(I47,2)</f>
        <v>0.3</v>
      </c>
      <c r="K47" s="34"/>
      <c r="L47" s="34"/>
      <c r="M47" s="40" t="s">
        <v>123</v>
      </c>
    </row>
    <row r="48" spans="1:13">
      <c r="A48" s="5" t="s">
        <v>19</v>
      </c>
      <c r="B48" s="11"/>
      <c r="C48" s="14"/>
      <c r="D48" s="14"/>
      <c r="E48" s="14" t="s">
        <v>111</v>
      </c>
      <c r="F48" s="19" t="s">
        <v>124</v>
      </c>
      <c r="G48" s="21"/>
      <c r="H48" s="27" t="s">
        <v>59</v>
      </c>
      <c r="I48" s="31">
        <f>I49</f>
        <v>16</v>
      </c>
      <c r="J48" s="30">
        <f>ROUND(I48,0)</f>
        <v>16</v>
      </c>
      <c r="K48" s="34"/>
      <c r="L48" s="34"/>
      <c r="M48" s="39"/>
    </row>
    <row r="49" spans="1:13">
      <c r="A49" s="5" t="s">
        <v>89</v>
      </c>
      <c r="B49" s="11"/>
      <c r="C49" s="14"/>
      <c r="D49" s="14"/>
      <c r="E49" s="14"/>
      <c r="F49" s="14"/>
      <c r="G49" s="14" t="s">
        <v>111</v>
      </c>
      <c r="H49" s="27" t="s">
        <v>21</v>
      </c>
      <c r="I49" s="32">
        <v>16</v>
      </c>
      <c r="J49" s="30">
        <f>ROUND(I49,0)</f>
        <v>16</v>
      </c>
      <c r="K49" s="34"/>
      <c r="L49" s="34"/>
      <c r="M49" s="40"/>
    </row>
    <row r="50" spans="1:13">
      <c r="A50" s="5"/>
      <c r="B50" s="11"/>
      <c r="C50" s="14"/>
      <c r="D50" s="14"/>
      <c r="E50" s="14"/>
      <c r="F50" s="14"/>
      <c r="G50" s="23" t="s">
        <v>127</v>
      </c>
      <c r="H50" s="27" t="s">
        <v>118</v>
      </c>
      <c r="I50" s="30">
        <v>22</v>
      </c>
      <c r="J50" s="30">
        <f>ROUND(I50,0)</f>
        <v>22</v>
      </c>
      <c r="K50" s="34"/>
      <c r="L50" s="34"/>
      <c r="M50" s="40"/>
    </row>
    <row r="51" spans="1:13">
      <c r="A51" s="5"/>
      <c r="B51" s="11"/>
      <c r="C51" s="14"/>
      <c r="D51" s="14"/>
      <c r="E51" s="14"/>
      <c r="F51" s="14"/>
      <c r="G51" s="23" t="s">
        <v>169</v>
      </c>
      <c r="H51" s="27" t="s">
        <v>33</v>
      </c>
      <c r="I51" s="31">
        <v>0.5</v>
      </c>
      <c r="J51" s="31">
        <f>ROUND(I51,1)</f>
        <v>0.5</v>
      </c>
      <c r="K51" s="34"/>
      <c r="L51" s="34"/>
      <c r="M51" s="40" t="s">
        <v>123</v>
      </c>
    </row>
    <row r="52" spans="1:13">
      <c r="A52" s="5"/>
      <c r="B52" s="11"/>
      <c r="C52" s="14"/>
      <c r="D52" s="14"/>
      <c r="E52" s="14"/>
      <c r="F52" s="14"/>
      <c r="G52" s="23" t="s">
        <v>31</v>
      </c>
      <c r="H52" s="27" t="s">
        <v>33</v>
      </c>
      <c r="I52" s="32">
        <v>0.27</v>
      </c>
      <c r="J52" s="32">
        <f>ROUND(I52,2)</f>
        <v>0.27</v>
      </c>
      <c r="K52" s="34"/>
      <c r="L52" s="34"/>
      <c r="M52" s="40" t="s">
        <v>123</v>
      </c>
    </row>
    <row r="53" spans="1:13">
      <c r="A53" s="5"/>
      <c r="B53" s="11"/>
      <c r="C53" s="14"/>
      <c r="D53" s="14"/>
      <c r="E53" s="14"/>
      <c r="F53" s="14"/>
      <c r="G53" s="23" t="s">
        <v>122</v>
      </c>
      <c r="H53" s="27" t="s">
        <v>33</v>
      </c>
      <c r="I53" s="32">
        <v>0.3</v>
      </c>
      <c r="J53" s="32">
        <f>ROUND(I53,2)</f>
        <v>0.3</v>
      </c>
      <c r="K53" s="34"/>
      <c r="L53" s="34"/>
      <c r="M53" s="40" t="s">
        <v>123</v>
      </c>
    </row>
    <row r="54" spans="1:13">
      <c r="A54" s="5" t="s">
        <v>19</v>
      </c>
      <c r="B54" s="11"/>
      <c r="C54" s="14"/>
      <c r="D54" s="14"/>
      <c r="E54" s="14" t="s">
        <v>111</v>
      </c>
      <c r="F54" s="19" t="s">
        <v>114</v>
      </c>
      <c r="G54" s="21"/>
      <c r="H54" s="27" t="s">
        <v>59</v>
      </c>
      <c r="I54" s="31">
        <f>I55</f>
        <v>4</v>
      </c>
      <c r="J54" s="30">
        <f>ROUND(I54,0)</f>
        <v>4</v>
      </c>
      <c r="K54" s="34"/>
      <c r="L54" s="34"/>
      <c r="M54" s="39"/>
    </row>
    <row r="55" spans="1:13">
      <c r="A55" s="5" t="s">
        <v>89</v>
      </c>
      <c r="B55" s="11"/>
      <c r="C55" s="14"/>
      <c r="D55" s="14"/>
      <c r="E55" s="14"/>
      <c r="F55" s="14"/>
      <c r="G55" s="14" t="s">
        <v>111</v>
      </c>
      <c r="H55" s="27" t="s">
        <v>21</v>
      </c>
      <c r="I55" s="32">
        <v>4</v>
      </c>
      <c r="J55" s="30">
        <f>ROUND(I55,0)</f>
        <v>4</v>
      </c>
      <c r="K55" s="34"/>
      <c r="L55" s="34"/>
      <c r="M55" s="40"/>
    </row>
    <row r="56" spans="1:13">
      <c r="A56" s="5"/>
      <c r="B56" s="11"/>
      <c r="C56" s="14"/>
      <c r="D56" s="14"/>
      <c r="E56" s="14"/>
      <c r="F56" s="14"/>
      <c r="G56" s="23" t="s">
        <v>161</v>
      </c>
      <c r="H56" s="27" t="s">
        <v>118</v>
      </c>
      <c r="I56" s="30">
        <v>2</v>
      </c>
      <c r="J56" s="30">
        <f>ROUND(I56,0)</f>
        <v>2</v>
      </c>
      <c r="K56" s="34"/>
      <c r="L56" s="34"/>
      <c r="M56" s="40"/>
    </row>
    <row r="57" spans="1:13">
      <c r="A57" s="5"/>
      <c r="B57" s="11"/>
      <c r="C57" s="14"/>
      <c r="D57" s="14"/>
      <c r="E57" s="14"/>
      <c r="F57" s="14"/>
      <c r="G57" s="23" t="s">
        <v>169</v>
      </c>
      <c r="H57" s="27" t="s">
        <v>33</v>
      </c>
      <c r="I57" s="31">
        <v>0.6</v>
      </c>
      <c r="J57" s="31">
        <f>ROUND(I57,1)</f>
        <v>0.6</v>
      </c>
      <c r="K57" s="34"/>
      <c r="L57" s="34"/>
      <c r="M57" s="40" t="s">
        <v>123</v>
      </c>
    </row>
    <row r="58" spans="1:13">
      <c r="A58" s="5"/>
      <c r="B58" s="11"/>
      <c r="C58" s="14"/>
      <c r="D58" s="14"/>
      <c r="E58" s="14"/>
      <c r="F58" s="14"/>
      <c r="G58" s="23" t="s">
        <v>31</v>
      </c>
      <c r="H58" s="27" t="s">
        <v>33</v>
      </c>
      <c r="I58" s="32">
        <v>0.31</v>
      </c>
      <c r="J58" s="32">
        <f>ROUND(I58,2)</f>
        <v>0.31</v>
      </c>
      <c r="K58" s="34"/>
      <c r="L58" s="34"/>
      <c r="M58" s="40" t="s">
        <v>123</v>
      </c>
    </row>
    <row r="59" spans="1:13">
      <c r="A59" s="5"/>
      <c r="B59" s="11"/>
      <c r="C59" s="14"/>
      <c r="D59" s="14"/>
      <c r="E59" s="14"/>
      <c r="F59" s="14"/>
      <c r="G59" s="23" t="s">
        <v>122</v>
      </c>
      <c r="H59" s="27" t="s">
        <v>33</v>
      </c>
      <c r="I59" s="32">
        <v>0.4</v>
      </c>
      <c r="J59" s="32">
        <f>ROUND(I59,2)</f>
        <v>0.4</v>
      </c>
      <c r="K59" s="34"/>
      <c r="L59" s="34"/>
      <c r="M59" s="40" t="s">
        <v>123</v>
      </c>
    </row>
    <row r="60" spans="1:13">
      <c r="A60" s="5" t="s">
        <v>19</v>
      </c>
      <c r="B60" s="11"/>
      <c r="C60" s="14"/>
      <c r="D60" s="14"/>
      <c r="E60" s="14" t="s">
        <v>111</v>
      </c>
      <c r="F60" s="19" t="s">
        <v>117</v>
      </c>
      <c r="G60" s="21"/>
      <c r="H60" s="27" t="s">
        <v>59</v>
      </c>
      <c r="I60" s="31">
        <f>I61</f>
        <v>38</v>
      </c>
      <c r="J60" s="30">
        <f>ROUND(I60,0)</f>
        <v>38</v>
      </c>
      <c r="K60" s="34"/>
      <c r="L60" s="34"/>
      <c r="M60" s="39"/>
    </row>
    <row r="61" spans="1:13">
      <c r="A61" s="5" t="s">
        <v>89</v>
      </c>
      <c r="B61" s="11"/>
      <c r="C61" s="14"/>
      <c r="D61" s="14"/>
      <c r="E61" s="14"/>
      <c r="F61" s="14"/>
      <c r="G61" s="14" t="s">
        <v>111</v>
      </c>
      <c r="H61" s="27" t="s">
        <v>21</v>
      </c>
      <c r="I61" s="32">
        <v>38</v>
      </c>
      <c r="J61" s="30">
        <f>ROUND(I61,0)</f>
        <v>38</v>
      </c>
      <c r="K61" s="34"/>
      <c r="L61" s="34"/>
      <c r="M61" s="40"/>
    </row>
    <row r="62" spans="1:13">
      <c r="A62" s="5"/>
      <c r="B62" s="11"/>
      <c r="C62" s="14"/>
      <c r="D62" s="14"/>
      <c r="E62" s="14"/>
      <c r="F62" s="14"/>
      <c r="G62" s="23" t="s">
        <v>162</v>
      </c>
      <c r="H62" s="27" t="s">
        <v>118</v>
      </c>
      <c r="I62" s="30">
        <v>19</v>
      </c>
      <c r="J62" s="30">
        <f>ROUND(I62,0)</f>
        <v>19</v>
      </c>
      <c r="K62" s="34"/>
      <c r="L62" s="34"/>
      <c r="M62" s="40"/>
    </row>
    <row r="63" spans="1:13">
      <c r="A63" s="5"/>
      <c r="B63" s="11"/>
      <c r="C63" s="14"/>
      <c r="D63" s="14"/>
      <c r="E63" s="14"/>
      <c r="F63" s="14"/>
      <c r="G63" s="23" t="s">
        <v>169</v>
      </c>
      <c r="H63" s="27" t="s">
        <v>33</v>
      </c>
      <c r="I63" s="31">
        <v>0.6</v>
      </c>
      <c r="J63" s="31">
        <f>ROUND(I63,1)</f>
        <v>0.6</v>
      </c>
      <c r="K63" s="34"/>
      <c r="L63" s="34"/>
      <c r="M63" s="40" t="s">
        <v>123</v>
      </c>
    </row>
    <row r="64" spans="1:13">
      <c r="A64" s="5"/>
      <c r="B64" s="11"/>
      <c r="C64" s="14"/>
      <c r="D64" s="14"/>
      <c r="E64" s="14"/>
      <c r="F64" s="14"/>
      <c r="G64" s="23" t="s">
        <v>31</v>
      </c>
      <c r="H64" s="27" t="s">
        <v>33</v>
      </c>
      <c r="I64" s="32">
        <v>0.32</v>
      </c>
      <c r="J64" s="32">
        <f>ROUND(I64,2)</f>
        <v>0.32</v>
      </c>
      <c r="K64" s="34"/>
      <c r="L64" s="34"/>
      <c r="M64" s="40" t="s">
        <v>123</v>
      </c>
    </row>
    <row r="65" spans="1:14">
      <c r="A65" s="5"/>
      <c r="B65" s="11"/>
      <c r="C65" s="14"/>
      <c r="D65" s="14"/>
      <c r="E65" s="14"/>
      <c r="F65" s="14"/>
      <c r="G65" s="23" t="s">
        <v>122</v>
      </c>
      <c r="H65" s="27" t="s">
        <v>33</v>
      </c>
      <c r="I65" s="32">
        <v>0.4</v>
      </c>
      <c r="J65" s="32">
        <f>ROUND(I65,2)</f>
        <v>0.4</v>
      </c>
      <c r="K65" s="34"/>
      <c r="L65" s="34"/>
      <c r="M65" s="40" t="s">
        <v>123</v>
      </c>
    </row>
    <row r="66" spans="1:14">
      <c r="A66" s="5"/>
      <c r="B66" s="11"/>
      <c r="C66" s="14"/>
      <c r="D66" s="17"/>
      <c r="E66" s="14" t="s">
        <v>110</v>
      </c>
      <c r="F66" s="19" t="s">
        <v>128</v>
      </c>
      <c r="G66" s="24"/>
      <c r="H66" s="28" t="s">
        <v>22</v>
      </c>
      <c r="I66" s="30">
        <f>I67</f>
        <v>55</v>
      </c>
      <c r="J66" s="30">
        <f t="shared" ref="J66:J73" si="0">ROUND(I66,0)</f>
        <v>55</v>
      </c>
      <c r="K66" s="35"/>
      <c r="L66" s="35"/>
      <c r="M66" s="41"/>
    </row>
    <row r="67" spans="1:14">
      <c r="A67" s="5"/>
      <c r="B67" s="11"/>
      <c r="C67" s="14"/>
      <c r="D67" s="17"/>
      <c r="E67" s="17"/>
      <c r="F67" s="19"/>
      <c r="G67" s="24" t="s">
        <v>60</v>
      </c>
      <c r="H67" s="28" t="s">
        <v>22</v>
      </c>
      <c r="I67" s="30">
        <v>55</v>
      </c>
      <c r="J67" s="30">
        <f t="shared" si="0"/>
        <v>55</v>
      </c>
      <c r="K67" s="35"/>
      <c r="L67" s="35"/>
      <c r="M67" s="41" t="s">
        <v>112</v>
      </c>
    </row>
    <row r="68" spans="1:14">
      <c r="A68" s="5"/>
      <c r="B68" s="11"/>
      <c r="C68" s="14"/>
      <c r="D68" s="17"/>
      <c r="E68" s="14" t="s">
        <v>110</v>
      </c>
      <c r="F68" s="19" t="s">
        <v>170</v>
      </c>
      <c r="G68" s="24"/>
      <c r="H68" s="28" t="s">
        <v>22</v>
      </c>
      <c r="I68" s="30">
        <f>I69</f>
        <v>13</v>
      </c>
      <c r="J68" s="30">
        <f t="shared" si="0"/>
        <v>13</v>
      </c>
      <c r="K68" s="35"/>
      <c r="L68" s="35"/>
      <c r="M68" s="41"/>
    </row>
    <row r="69" spans="1:14">
      <c r="A69" s="5"/>
      <c r="B69" s="11"/>
      <c r="C69" s="14"/>
      <c r="D69" s="17"/>
      <c r="E69" s="17"/>
      <c r="F69" s="19"/>
      <c r="G69" s="24" t="s">
        <v>60</v>
      </c>
      <c r="H69" s="28" t="s">
        <v>22</v>
      </c>
      <c r="I69" s="30">
        <v>13</v>
      </c>
      <c r="J69" s="30">
        <f t="shared" si="0"/>
        <v>13</v>
      </c>
      <c r="K69" s="35"/>
      <c r="L69" s="35"/>
      <c r="M69" s="41" t="s">
        <v>115</v>
      </c>
    </row>
    <row r="70" spans="1:14">
      <c r="A70" s="4"/>
      <c r="B70" s="9"/>
      <c r="C70" s="15"/>
      <c r="D70" s="15"/>
      <c r="E70" s="14" t="s">
        <v>110</v>
      </c>
      <c r="F70" s="19" t="s">
        <v>163</v>
      </c>
      <c r="G70" s="24"/>
      <c r="H70" s="28" t="s">
        <v>22</v>
      </c>
      <c r="I70" s="30">
        <f>I71</f>
        <v>15</v>
      </c>
      <c r="J70" s="30">
        <f t="shared" si="0"/>
        <v>15</v>
      </c>
      <c r="K70" s="35"/>
      <c r="L70" s="35"/>
      <c r="M70" s="41"/>
    </row>
    <row r="71" spans="1:14">
      <c r="A71" s="4"/>
      <c r="B71" s="9"/>
      <c r="C71" s="15"/>
      <c r="D71" s="15"/>
      <c r="E71" s="17"/>
      <c r="F71" s="19"/>
      <c r="G71" s="24" t="s">
        <v>60</v>
      </c>
      <c r="H71" s="28" t="s">
        <v>22</v>
      </c>
      <c r="I71" s="30">
        <v>15</v>
      </c>
      <c r="J71" s="30">
        <f t="shared" si="0"/>
        <v>15</v>
      </c>
      <c r="K71" s="35"/>
      <c r="L71" s="35"/>
      <c r="M71" s="41" t="s">
        <v>164</v>
      </c>
    </row>
    <row r="72" spans="1:14">
      <c r="A72" s="5"/>
      <c r="B72" s="11"/>
      <c r="C72" s="14"/>
      <c r="D72" s="14"/>
      <c r="E72" s="14" t="s">
        <v>110</v>
      </c>
      <c r="F72" s="19" t="s">
        <v>171</v>
      </c>
      <c r="G72" s="21"/>
      <c r="H72" s="28" t="s">
        <v>22</v>
      </c>
      <c r="I72" s="30">
        <f>I73</f>
        <v>4</v>
      </c>
      <c r="J72" s="30">
        <f t="shared" si="0"/>
        <v>4</v>
      </c>
      <c r="K72" s="34"/>
      <c r="L72" s="34"/>
      <c r="M72" s="40"/>
    </row>
    <row r="73" spans="1:14">
      <c r="A73" s="5"/>
      <c r="B73" s="11"/>
      <c r="C73" s="14"/>
      <c r="D73" s="14"/>
      <c r="E73" s="17"/>
      <c r="F73" s="19"/>
      <c r="G73" s="24" t="s">
        <v>60</v>
      </c>
      <c r="H73" s="28" t="s">
        <v>22</v>
      </c>
      <c r="I73" s="30">
        <v>4</v>
      </c>
      <c r="J73" s="30">
        <f t="shared" si="0"/>
        <v>4</v>
      </c>
      <c r="K73" s="34"/>
      <c r="L73" s="34"/>
      <c r="M73" s="41" t="s">
        <v>165</v>
      </c>
    </row>
    <row r="74" spans="1:14">
      <c r="A74" s="4"/>
      <c r="B74" s="9"/>
      <c r="C74" s="15" t="s">
        <v>57</v>
      </c>
      <c r="D74" s="15"/>
      <c r="E74" s="15"/>
      <c r="F74" s="15"/>
      <c r="G74" s="13"/>
      <c r="H74" s="26" t="s">
        <v>2</v>
      </c>
      <c r="I74" s="30">
        <v>1</v>
      </c>
      <c r="J74" s="30">
        <v>1</v>
      </c>
      <c r="K74" s="32"/>
      <c r="L74" s="30"/>
      <c r="M74" s="38"/>
    </row>
    <row r="75" spans="1:14">
      <c r="A75" s="4"/>
      <c r="B75" s="9"/>
      <c r="C75" s="15"/>
      <c r="D75" s="15" t="s">
        <v>41</v>
      </c>
      <c r="E75" s="15"/>
      <c r="F75" s="15"/>
      <c r="G75" s="13"/>
      <c r="H75" s="26" t="s">
        <v>73</v>
      </c>
      <c r="I75" s="30">
        <v>1</v>
      </c>
      <c r="J75" s="30">
        <v>1</v>
      </c>
      <c r="K75" s="32"/>
      <c r="L75" s="30"/>
      <c r="M75" s="38"/>
    </row>
    <row r="76" spans="1:14">
      <c r="A76" s="4"/>
      <c r="B76" s="9"/>
      <c r="C76" s="15"/>
      <c r="D76" s="15"/>
      <c r="E76" s="14" t="s">
        <v>85</v>
      </c>
      <c r="F76" s="14" t="s">
        <v>132</v>
      </c>
      <c r="G76" s="21"/>
      <c r="H76" s="27" t="s">
        <v>33</v>
      </c>
      <c r="I76" s="31">
        <f>I77</f>
        <v>7.9</v>
      </c>
      <c r="J76" s="30">
        <f>ROUND(I76,0)</f>
        <v>8</v>
      </c>
      <c r="K76" s="34"/>
      <c r="L76" s="34"/>
      <c r="M76" s="39"/>
      <c r="N76" t="s">
        <v>152</v>
      </c>
    </row>
    <row r="77" spans="1:14">
      <c r="A77" s="4"/>
      <c r="B77" s="9"/>
      <c r="C77" s="15"/>
      <c r="D77" s="15"/>
      <c r="E77" s="14"/>
      <c r="F77" s="14" t="s">
        <v>129</v>
      </c>
      <c r="G77" s="21" t="s">
        <v>130</v>
      </c>
      <c r="H77" s="27" t="s">
        <v>36</v>
      </c>
      <c r="I77" s="32">
        <v>7.9</v>
      </c>
      <c r="J77" s="31">
        <f>ROUND(I77,1)</f>
        <v>7.9</v>
      </c>
      <c r="K77" s="34"/>
      <c r="L77" s="34"/>
      <c r="M77" s="39"/>
    </row>
    <row r="78" spans="1:14">
      <c r="A78" s="4"/>
      <c r="B78" s="9"/>
      <c r="C78" s="15"/>
      <c r="D78" s="15"/>
      <c r="E78" s="14"/>
      <c r="F78" s="14"/>
      <c r="G78" s="21" t="s">
        <v>131</v>
      </c>
      <c r="H78" s="27"/>
      <c r="I78" s="30"/>
      <c r="J78" s="30"/>
      <c r="K78" s="32"/>
      <c r="L78" s="30"/>
      <c r="M78" s="38"/>
    </row>
    <row r="79" spans="1:14">
      <c r="A79" s="4"/>
      <c r="B79" s="9"/>
      <c r="C79" s="15"/>
      <c r="D79" s="15"/>
      <c r="E79" s="15" t="s">
        <v>61</v>
      </c>
      <c r="F79" s="13" t="s">
        <v>151</v>
      </c>
      <c r="G79" s="13"/>
      <c r="H79" s="26" t="s">
        <v>59</v>
      </c>
      <c r="I79" s="31">
        <f>I80</f>
        <v>139.5</v>
      </c>
      <c r="J79" s="30">
        <f>IF(I79&gt;=100,ROUND(I79,-1),ROUND(I79,0))</f>
        <v>140</v>
      </c>
      <c r="K79" s="32"/>
      <c r="L79" s="30"/>
      <c r="M79" s="38"/>
      <c r="N79" t="s">
        <v>106</v>
      </c>
    </row>
    <row r="80" spans="1:14">
      <c r="A80" s="4"/>
      <c r="B80" s="9"/>
      <c r="C80" s="15"/>
      <c r="D80" s="15"/>
      <c r="E80" s="15"/>
      <c r="F80" s="15" t="s">
        <v>63</v>
      </c>
      <c r="G80" s="13" t="s">
        <v>61</v>
      </c>
      <c r="H80" s="26" t="s">
        <v>21</v>
      </c>
      <c r="I80" s="32">
        <v>139.5</v>
      </c>
      <c r="J80" s="31">
        <f>IF(I80&gt;=100,ROUND(I80,0),ROUND(I80,1))</f>
        <v>140</v>
      </c>
      <c r="K80" s="32"/>
      <c r="L80" s="30"/>
      <c r="M80" s="38"/>
    </row>
    <row r="81" spans="1:14">
      <c r="A81" s="4"/>
      <c r="B81" s="9"/>
      <c r="C81" s="15"/>
      <c r="D81" s="15"/>
      <c r="E81" s="15"/>
      <c r="F81" s="15"/>
      <c r="G81" s="13" t="s">
        <v>76</v>
      </c>
      <c r="H81" s="26"/>
      <c r="I81" s="30"/>
      <c r="J81" s="30"/>
      <c r="K81" s="32"/>
      <c r="L81" s="30"/>
      <c r="M81" s="38"/>
    </row>
    <row r="82" spans="1:14">
      <c r="A82" s="4"/>
      <c r="B82" s="9"/>
      <c r="C82" s="15"/>
      <c r="D82" s="15"/>
      <c r="E82" s="15"/>
      <c r="F82" s="15"/>
      <c r="G82" s="13" t="s">
        <v>71</v>
      </c>
      <c r="H82" s="26"/>
      <c r="I82" s="30"/>
      <c r="J82" s="30"/>
      <c r="K82" s="32"/>
      <c r="L82" s="30"/>
      <c r="M82" s="38"/>
    </row>
    <row r="83" spans="1:14">
      <c r="A83" s="4"/>
      <c r="B83" s="9"/>
      <c r="C83" s="15"/>
      <c r="D83" s="15"/>
      <c r="E83" s="15" t="s">
        <v>61</v>
      </c>
      <c r="F83" s="13" t="s">
        <v>84</v>
      </c>
      <c r="G83" s="13"/>
      <c r="H83" s="26" t="s">
        <v>59</v>
      </c>
      <c r="I83" s="31">
        <f>I84</f>
        <v>12.5</v>
      </c>
      <c r="J83" s="30">
        <f>IF(I83&gt;=100,ROUND(I83,-1),ROUND(I83,0))</f>
        <v>13</v>
      </c>
      <c r="K83" s="32"/>
      <c r="L83" s="30"/>
      <c r="M83" s="38"/>
      <c r="N83" t="s">
        <v>106</v>
      </c>
    </row>
    <row r="84" spans="1:14">
      <c r="A84" s="4"/>
      <c r="B84" s="9"/>
      <c r="C84" s="15"/>
      <c r="D84" s="15"/>
      <c r="E84" s="15"/>
      <c r="F84" s="15" t="s">
        <v>63</v>
      </c>
      <c r="G84" s="13" t="s">
        <v>61</v>
      </c>
      <c r="H84" s="26" t="s">
        <v>21</v>
      </c>
      <c r="I84" s="32">
        <v>12.5</v>
      </c>
      <c r="J84" s="31">
        <f>IF(I84&gt;=100,ROUND(I84,0),ROUND(I84,1))</f>
        <v>12.5</v>
      </c>
      <c r="K84" s="32"/>
      <c r="L84" s="30"/>
      <c r="M84" s="38"/>
    </row>
    <row r="85" spans="1:14">
      <c r="A85" s="4"/>
      <c r="B85" s="9"/>
      <c r="C85" s="15"/>
      <c r="D85" s="15"/>
      <c r="E85" s="15"/>
      <c r="F85" s="15"/>
      <c r="G85" s="13" t="s">
        <v>76</v>
      </c>
      <c r="H85" s="26"/>
      <c r="I85" s="30"/>
      <c r="J85" s="30"/>
      <c r="K85" s="32"/>
      <c r="L85" s="30"/>
      <c r="M85" s="38"/>
    </row>
    <row r="86" spans="1:14">
      <c r="A86" s="4"/>
      <c r="B86" s="9"/>
      <c r="C86" s="15"/>
      <c r="D86" s="15"/>
      <c r="E86" s="15"/>
      <c r="F86" s="15"/>
      <c r="G86" s="13" t="s">
        <v>71</v>
      </c>
      <c r="H86" s="26"/>
      <c r="I86" s="30"/>
      <c r="J86" s="30"/>
      <c r="K86" s="32"/>
      <c r="L86" s="30"/>
      <c r="M86" s="38"/>
    </row>
    <row r="87" spans="1:14">
      <c r="A87" s="4"/>
      <c r="B87" s="9"/>
      <c r="C87" s="15"/>
      <c r="D87" s="15"/>
      <c r="E87" s="15" t="s">
        <v>64</v>
      </c>
      <c r="F87" s="13" t="s">
        <v>151</v>
      </c>
      <c r="G87" s="13"/>
      <c r="H87" s="26" t="s">
        <v>43</v>
      </c>
      <c r="I87" s="31">
        <f>I88</f>
        <v>68.599999999999994</v>
      </c>
      <c r="J87" s="30">
        <f>IF(I87&gt;=100,ROUND(I87,-1),ROUND(I87,0))</f>
        <v>69</v>
      </c>
      <c r="K87" s="32"/>
      <c r="L87" s="30"/>
      <c r="M87" s="38"/>
      <c r="N87" t="s">
        <v>106</v>
      </c>
    </row>
    <row r="88" spans="1:14">
      <c r="A88" s="4"/>
      <c r="B88" s="9"/>
      <c r="C88" s="15"/>
      <c r="D88" s="15"/>
      <c r="E88" s="15"/>
      <c r="F88" s="15" t="s">
        <v>7</v>
      </c>
      <c r="G88" s="13" t="s">
        <v>64</v>
      </c>
      <c r="H88" s="26" t="s">
        <v>35</v>
      </c>
      <c r="I88" s="32">
        <v>68.599999999999994</v>
      </c>
      <c r="J88" s="31">
        <f>IF(I88&gt;=100,ROUND(I88,0),ROUND(I88,1))</f>
        <v>68.599999999999994</v>
      </c>
      <c r="K88" s="32"/>
      <c r="L88" s="30"/>
      <c r="M88" s="38"/>
    </row>
    <row r="89" spans="1:14">
      <c r="A89" s="4"/>
      <c r="B89" s="9"/>
      <c r="C89" s="15"/>
      <c r="D89" s="15"/>
      <c r="E89" s="15"/>
      <c r="F89" s="15"/>
      <c r="G89" s="13" t="s">
        <v>74</v>
      </c>
      <c r="H89" s="26"/>
      <c r="I89" s="30"/>
      <c r="J89" s="30"/>
      <c r="K89" s="32"/>
      <c r="L89" s="30"/>
      <c r="M89" s="38"/>
    </row>
    <row r="90" spans="1:14">
      <c r="A90" s="4"/>
      <c r="B90" s="9"/>
      <c r="C90" s="15"/>
      <c r="D90" s="15"/>
      <c r="E90" s="15"/>
      <c r="F90" s="15"/>
      <c r="G90" s="13" t="s">
        <v>44</v>
      </c>
      <c r="H90" s="26"/>
      <c r="I90" s="30"/>
      <c r="J90" s="30"/>
      <c r="K90" s="32"/>
      <c r="L90" s="30"/>
      <c r="M90" s="38"/>
    </row>
    <row r="91" spans="1:14">
      <c r="A91" s="4"/>
      <c r="B91" s="9"/>
      <c r="C91" s="15"/>
      <c r="D91" s="15"/>
      <c r="E91" s="15"/>
      <c r="F91" s="15"/>
      <c r="G91" s="13" t="s">
        <v>65</v>
      </c>
      <c r="H91" s="26"/>
      <c r="I91" s="30"/>
      <c r="J91" s="30"/>
      <c r="K91" s="32"/>
      <c r="L91" s="30"/>
      <c r="M91" s="38"/>
    </row>
    <row r="92" spans="1:14">
      <c r="A92" s="4"/>
      <c r="B92" s="9"/>
      <c r="C92" s="15"/>
      <c r="D92" s="15"/>
      <c r="E92" s="15"/>
      <c r="F92" s="15"/>
      <c r="G92" s="13" t="s">
        <v>77</v>
      </c>
      <c r="H92" s="26"/>
      <c r="I92" s="30"/>
      <c r="J92" s="30"/>
      <c r="K92" s="32"/>
      <c r="L92" s="30"/>
      <c r="M92" s="38"/>
    </row>
    <row r="93" spans="1:14">
      <c r="A93" s="4"/>
      <c r="B93" s="9"/>
      <c r="C93" s="15"/>
      <c r="D93" s="15"/>
      <c r="E93" s="15" t="s">
        <v>64</v>
      </c>
      <c r="F93" s="13" t="s">
        <v>84</v>
      </c>
      <c r="G93" s="13"/>
      <c r="H93" s="26" t="s">
        <v>43</v>
      </c>
      <c r="I93" s="31">
        <f>I94</f>
        <v>5.2</v>
      </c>
      <c r="J93" s="30">
        <f>IF(I93&gt;=100,ROUND(I93,-1),ROUND(I93,0))</f>
        <v>5</v>
      </c>
      <c r="K93" s="32"/>
      <c r="L93" s="30"/>
      <c r="M93" s="38"/>
      <c r="N93" t="s">
        <v>106</v>
      </c>
    </row>
    <row r="94" spans="1:14">
      <c r="A94" s="4"/>
      <c r="B94" s="9"/>
      <c r="C94" s="15"/>
      <c r="D94" s="15"/>
      <c r="E94" s="15"/>
      <c r="F94" s="15" t="s">
        <v>7</v>
      </c>
      <c r="G94" s="13" t="s">
        <v>64</v>
      </c>
      <c r="H94" s="26" t="s">
        <v>35</v>
      </c>
      <c r="I94" s="32">
        <v>5.2</v>
      </c>
      <c r="J94" s="31">
        <f>IF(I94&gt;=100,ROUND(I94,0),ROUND(I94,1))</f>
        <v>5.2</v>
      </c>
      <c r="K94" s="32"/>
      <c r="L94" s="30"/>
      <c r="M94" s="38"/>
    </row>
    <row r="95" spans="1:14">
      <c r="A95" s="4"/>
      <c r="B95" s="9"/>
      <c r="C95" s="15"/>
      <c r="D95" s="15"/>
      <c r="E95" s="15"/>
      <c r="F95" s="15"/>
      <c r="G95" s="13" t="s">
        <v>74</v>
      </c>
      <c r="H95" s="26"/>
      <c r="I95" s="30"/>
      <c r="J95" s="30"/>
      <c r="K95" s="32"/>
      <c r="L95" s="30"/>
      <c r="M95" s="38"/>
    </row>
    <row r="96" spans="1:14">
      <c r="A96" s="4"/>
      <c r="B96" s="9"/>
      <c r="C96" s="15"/>
      <c r="D96" s="15"/>
      <c r="E96" s="15"/>
      <c r="F96" s="15"/>
      <c r="G96" s="13" t="s">
        <v>44</v>
      </c>
      <c r="H96" s="26"/>
      <c r="I96" s="30"/>
      <c r="J96" s="30"/>
      <c r="K96" s="32"/>
      <c r="L96" s="30"/>
      <c r="M96" s="38"/>
    </row>
    <row r="97" spans="1:14">
      <c r="A97" s="4"/>
      <c r="B97" s="9"/>
      <c r="C97" s="15"/>
      <c r="D97" s="15"/>
      <c r="E97" s="15"/>
      <c r="F97" s="15"/>
      <c r="G97" s="13" t="s">
        <v>65</v>
      </c>
      <c r="H97" s="26"/>
      <c r="I97" s="30"/>
      <c r="J97" s="30"/>
      <c r="K97" s="32"/>
      <c r="L97" s="30"/>
      <c r="M97" s="38"/>
    </row>
    <row r="98" spans="1:14">
      <c r="A98" s="4"/>
      <c r="B98" s="9"/>
      <c r="C98" s="15"/>
      <c r="D98" s="15"/>
      <c r="E98" s="15"/>
      <c r="F98" s="15"/>
      <c r="G98" s="13" t="s">
        <v>77</v>
      </c>
      <c r="H98" s="26"/>
      <c r="I98" s="30"/>
      <c r="J98" s="30"/>
      <c r="K98" s="32"/>
      <c r="L98" s="30"/>
      <c r="M98" s="38"/>
    </row>
    <row r="99" spans="1:14">
      <c r="A99" s="4"/>
      <c r="B99" s="9"/>
      <c r="C99" s="15"/>
      <c r="D99" s="13" t="s">
        <v>28</v>
      </c>
      <c r="E99" s="15"/>
      <c r="F99" s="15"/>
      <c r="G99" s="13"/>
      <c r="H99" s="26" t="s">
        <v>2</v>
      </c>
      <c r="I99" s="30">
        <v>1</v>
      </c>
      <c r="J99" s="30">
        <v>1</v>
      </c>
      <c r="K99" s="32"/>
      <c r="L99" s="30"/>
      <c r="M99" s="38"/>
    </row>
    <row r="100" spans="1:14">
      <c r="A100" s="4"/>
      <c r="B100" s="9"/>
      <c r="C100" s="15"/>
      <c r="D100" s="15"/>
      <c r="E100" s="13" t="s">
        <v>66</v>
      </c>
      <c r="F100" s="13" t="s">
        <v>113</v>
      </c>
      <c r="G100" s="13"/>
      <c r="H100" s="26" t="s">
        <v>33</v>
      </c>
      <c r="I100" s="31">
        <f>I101</f>
        <v>5.0999999999999996</v>
      </c>
      <c r="J100" s="30">
        <f>ROUND(I100,0)</f>
        <v>5</v>
      </c>
      <c r="K100" s="32"/>
      <c r="L100" s="30"/>
      <c r="M100" s="38" t="s">
        <v>96</v>
      </c>
      <c r="N100" t="s">
        <v>152</v>
      </c>
    </row>
    <row r="101" spans="1:14">
      <c r="A101" s="4"/>
      <c r="B101" s="9"/>
      <c r="C101" s="15"/>
      <c r="D101" s="15"/>
      <c r="E101" s="15"/>
      <c r="F101" s="15" t="s">
        <v>67</v>
      </c>
      <c r="G101" s="13" t="s">
        <v>66</v>
      </c>
      <c r="H101" s="26" t="s">
        <v>36</v>
      </c>
      <c r="I101" s="32">
        <v>5.0999999999999996</v>
      </c>
      <c r="J101" s="31">
        <f>ROUND(I101,1)</f>
        <v>5.0999999999999996</v>
      </c>
      <c r="K101" s="32"/>
      <c r="L101" s="30"/>
      <c r="M101" s="38"/>
    </row>
    <row r="102" spans="1:14">
      <c r="A102" s="4"/>
      <c r="B102" s="9"/>
      <c r="C102" s="15"/>
      <c r="D102" s="15"/>
      <c r="E102" s="15"/>
      <c r="F102" s="15"/>
      <c r="G102" s="13" t="s">
        <v>30</v>
      </c>
      <c r="H102" s="26"/>
      <c r="I102" s="30"/>
      <c r="J102" s="30"/>
      <c r="K102" s="32"/>
      <c r="L102" s="30"/>
      <c r="M102" s="38"/>
    </row>
    <row r="103" spans="1:14">
      <c r="A103" s="4"/>
      <c r="B103" s="9"/>
      <c r="C103" s="15"/>
      <c r="D103" s="15"/>
      <c r="E103" s="15"/>
      <c r="F103" s="15"/>
      <c r="G103" s="13" t="s">
        <v>86</v>
      </c>
      <c r="H103" s="26"/>
      <c r="I103" s="30"/>
      <c r="J103" s="30"/>
      <c r="K103" s="32"/>
      <c r="L103" s="30"/>
      <c r="M103" s="38"/>
    </row>
    <row r="104" spans="1:14">
      <c r="A104" s="4"/>
      <c r="B104" s="9"/>
      <c r="C104" s="15"/>
      <c r="D104" s="15"/>
      <c r="E104" s="15"/>
      <c r="F104" s="15"/>
      <c r="G104" s="13" t="s">
        <v>78</v>
      </c>
      <c r="H104" s="26"/>
      <c r="I104" s="30"/>
      <c r="J104" s="30"/>
      <c r="K104" s="32"/>
      <c r="L104" s="30"/>
      <c r="M104" s="38"/>
    </row>
    <row r="105" spans="1:14" s="2" customFormat="1">
      <c r="A105" s="6"/>
      <c r="B105" s="12"/>
      <c r="C105" s="16"/>
      <c r="D105" s="16"/>
      <c r="E105" s="16"/>
      <c r="F105" s="16"/>
      <c r="G105" s="15" t="s">
        <v>153</v>
      </c>
      <c r="H105" s="26"/>
      <c r="I105" s="30"/>
      <c r="J105" s="30"/>
      <c r="K105" s="32"/>
      <c r="L105" s="30"/>
      <c r="M105" s="38"/>
    </row>
    <row r="106" spans="1:14">
      <c r="A106" s="4" t="s">
        <v>68</v>
      </c>
      <c r="B106" s="11"/>
      <c r="C106" s="14"/>
      <c r="D106" s="14"/>
      <c r="E106" s="14"/>
      <c r="F106" s="14"/>
      <c r="G106" s="13" t="s">
        <v>72</v>
      </c>
      <c r="H106" s="27" t="s">
        <v>46</v>
      </c>
      <c r="I106" s="32">
        <v>11.9</v>
      </c>
      <c r="J106" s="31">
        <f>ROUND(I106,1)</f>
        <v>11.9</v>
      </c>
      <c r="K106" s="34"/>
      <c r="L106" s="34"/>
      <c r="M106" s="42"/>
    </row>
    <row r="107" spans="1:14">
      <c r="A107" s="4"/>
      <c r="B107" s="9"/>
      <c r="C107" s="15"/>
      <c r="D107" s="15"/>
      <c r="E107" s="13" t="s">
        <v>66</v>
      </c>
      <c r="F107" s="13" t="s">
        <v>154</v>
      </c>
      <c r="G107" s="13"/>
      <c r="H107" s="26" t="s">
        <v>33</v>
      </c>
      <c r="I107" s="31">
        <f>I108</f>
        <v>7.9</v>
      </c>
      <c r="J107" s="30">
        <f>ROUND(I107,0)</f>
        <v>8</v>
      </c>
      <c r="K107" s="32"/>
      <c r="L107" s="30"/>
      <c r="M107" s="38" t="s">
        <v>157</v>
      </c>
      <c r="N107" t="s">
        <v>152</v>
      </c>
    </row>
    <row r="108" spans="1:14">
      <c r="A108" s="4"/>
      <c r="B108" s="9"/>
      <c r="C108" s="15"/>
      <c r="D108" s="15"/>
      <c r="E108" s="15"/>
      <c r="F108" s="15" t="s">
        <v>67</v>
      </c>
      <c r="G108" s="13" t="s">
        <v>66</v>
      </c>
      <c r="H108" s="26" t="s">
        <v>36</v>
      </c>
      <c r="I108" s="32">
        <v>7.9</v>
      </c>
      <c r="J108" s="31">
        <f>ROUND(I108,1)</f>
        <v>7.9</v>
      </c>
      <c r="K108" s="32"/>
      <c r="L108" s="30"/>
      <c r="M108" s="38"/>
    </row>
    <row r="109" spans="1:14">
      <c r="A109" s="4"/>
      <c r="B109" s="9"/>
      <c r="C109" s="15"/>
      <c r="D109" s="15"/>
      <c r="E109" s="15"/>
      <c r="F109" s="15"/>
      <c r="G109" s="13" t="s">
        <v>155</v>
      </c>
      <c r="H109" s="26"/>
      <c r="I109" s="30"/>
      <c r="J109" s="30"/>
      <c r="K109" s="32"/>
      <c r="L109" s="30"/>
      <c r="M109" s="38"/>
    </row>
    <row r="110" spans="1:14">
      <c r="A110" s="4"/>
      <c r="B110" s="9"/>
      <c r="C110" s="15"/>
      <c r="D110" s="15"/>
      <c r="E110" s="15"/>
      <c r="F110" s="15"/>
      <c r="G110" s="13" t="s">
        <v>14</v>
      </c>
      <c r="H110" s="26"/>
      <c r="I110" s="30"/>
      <c r="J110" s="30"/>
      <c r="K110" s="32"/>
      <c r="L110" s="30"/>
      <c r="M110" s="38"/>
    </row>
    <row r="111" spans="1:14">
      <c r="A111" s="4"/>
      <c r="B111" s="9"/>
      <c r="C111" s="15"/>
      <c r="D111" s="15"/>
      <c r="E111" s="15"/>
      <c r="F111" s="15"/>
      <c r="G111" s="13" t="s">
        <v>78</v>
      </c>
      <c r="H111" s="26"/>
      <c r="I111" s="30"/>
      <c r="J111" s="30"/>
      <c r="K111" s="32"/>
      <c r="L111" s="30"/>
      <c r="M111" s="38"/>
    </row>
    <row r="112" spans="1:14" s="2" customFormat="1">
      <c r="A112" s="6"/>
      <c r="B112" s="12"/>
      <c r="C112" s="16"/>
      <c r="D112" s="16"/>
      <c r="E112" s="16"/>
      <c r="F112" s="16"/>
      <c r="G112" s="15" t="s">
        <v>156</v>
      </c>
      <c r="H112" s="26"/>
      <c r="I112" s="30"/>
      <c r="J112" s="30"/>
      <c r="K112" s="32"/>
      <c r="L112" s="30"/>
      <c r="M112" s="38"/>
    </row>
    <row r="113" spans="1:14">
      <c r="A113" s="4" t="s">
        <v>68</v>
      </c>
      <c r="B113" s="11"/>
      <c r="C113" s="14"/>
      <c r="D113" s="14"/>
      <c r="E113" s="14"/>
      <c r="F113" s="14"/>
      <c r="G113" s="13" t="s">
        <v>72</v>
      </c>
      <c r="H113" s="27" t="s">
        <v>46</v>
      </c>
      <c r="I113" s="32">
        <v>19.8</v>
      </c>
      <c r="J113" s="31">
        <f>ROUND(I113,1)</f>
        <v>19.8</v>
      </c>
      <c r="K113" s="34"/>
      <c r="L113" s="34"/>
      <c r="M113" s="42"/>
    </row>
    <row r="114" spans="1:14">
      <c r="A114" s="4"/>
      <c r="B114" s="9"/>
      <c r="C114" s="15" t="s">
        <v>42</v>
      </c>
      <c r="D114" s="15"/>
      <c r="E114" s="15"/>
      <c r="F114" s="15"/>
      <c r="G114" s="13"/>
      <c r="H114" s="26" t="s">
        <v>2</v>
      </c>
      <c r="I114" s="30">
        <v>1</v>
      </c>
      <c r="J114" s="30">
        <v>1</v>
      </c>
      <c r="K114" s="32"/>
      <c r="L114" s="30"/>
      <c r="M114" s="38"/>
    </row>
    <row r="115" spans="1:14">
      <c r="A115" s="4"/>
      <c r="B115" s="9"/>
      <c r="C115" s="15"/>
      <c r="D115" s="14" t="s">
        <v>142</v>
      </c>
      <c r="E115" s="14"/>
      <c r="F115" s="14"/>
      <c r="G115" s="21"/>
      <c r="H115" s="27" t="s">
        <v>2</v>
      </c>
      <c r="I115" s="30">
        <v>1</v>
      </c>
      <c r="J115" s="30">
        <v>1</v>
      </c>
      <c r="K115" s="32"/>
      <c r="L115" s="30"/>
      <c r="M115" s="38"/>
    </row>
    <row r="116" spans="1:14">
      <c r="A116" s="4"/>
      <c r="B116" s="9"/>
      <c r="C116" s="15"/>
      <c r="D116" s="14"/>
      <c r="E116" s="14" t="s">
        <v>38</v>
      </c>
      <c r="F116" s="14" t="s">
        <v>144</v>
      </c>
      <c r="G116" s="21"/>
      <c r="H116" s="27" t="s">
        <v>43</v>
      </c>
      <c r="I116" s="31">
        <f>I117</f>
        <v>60.7</v>
      </c>
      <c r="J116" s="30">
        <f>IF(I116&gt;=1000,ROUND(I116,-1),ROUND(I116,0))</f>
        <v>61</v>
      </c>
      <c r="K116" s="32"/>
      <c r="L116" s="30"/>
      <c r="M116" s="38"/>
      <c r="N116" t="s">
        <v>95</v>
      </c>
    </row>
    <row r="117" spans="1:14">
      <c r="A117" s="4"/>
      <c r="B117" s="9"/>
      <c r="C117" s="15"/>
      <c r="D117" s="14"/>
      <c r="E117" s="14"/>
      <c r="F117" s="14" t="s">
        <v>17</v>
      </c>
      <c r="G117" s="21" t="s">
        <v>45</v>
      </c>
      <c r="H117" s="27" t="s">
        <v>47</v>
      </c>
      <c r="I117" s="32">
        <v>60.7</v>
      </c>
      <c r="J117" s="31">
        <f>IF(I117&gt;=1000,ROUND(I117,0),ROUND(I117,1))</f>
        <v>60.7</v>
      </c>
      <c r="K117" s="32"/>
      <c r="L117" s="30"/>
      <c r="M117" s="38"/>
    </row>
    <row r="118" spans="1:14">
      <c r="A118" s="4"/>
      <c r="B118" s="9"/>
      <c r="C118" s="15"/>
      <c r="D118" s="14"/>
      <c r="E118" s="14"/>
      <c r="F118" s="14"/>
      <c r="G118" s="21" t="s">
        <v>145</v>
      </c>
      <c r="H118" s="27"/>
      <c r="I118" s="32"/>
      <c r="J118" s="30"/>
      <c r="K118" s="32"/>
      <c r="L118" s="30"/>
      <c r="M118" s="38"/>
    </row>
    <row r="119" spans="1:14">
      <c r="A119" s="4"/>
      <c r="B119" s="9"/>
      <c r="C119" s="15"/>
      <c r="D119" s="14"/>
      <c r="E119" s="14"/>
      <c r="F119" s="14"/>
      <c r="G119" s="21" t="s">
        <v>143</v>
      </c>
      <c r="H119" s="27"/>
      <c r="I119" s="32"/>
      <c r="J119" s="30"/>
      <c r="K119" s="32"/>
      <c r="L119" s="30"/>
      <c r="M119" s="38"/>
    </row>
    <row r="120" spans="1:14">
      <c r="A120" s="4"/>
      <c r="B120" s="9"/>
      <c r="C120" s="15"/>
      <c r="D120" s="13"/>
      <c r="E120" s="13"/>
      <c r="F120" s="13"/>
      <c r="G120" s="21" t="s">
        <v>26</v>
      </c>
      <c r="H120" s="26"/>
      <c r="I120" s="32"/>
      <c r="J120" s="30"/>
      <c r="K120" s="32"/>
      <c r="L120" s="30"/>
      <c r="M120" s="38"/>
    </row>
    <row r="121" spans="1:14">
      <c r="A121" s="4"/>
      <c r="B121" s="9"/>
      <c r="C121" s="15"/>
      <c r="D121" s="15"/>
      <c r="E121" s="15" t="s">
        <v>18</v>
      </c>
      <c r="F121" s="13" t="s">
        <v>97</v>
      </c>
      <c r="G121" s="13"/>
      <c r="H121" s="26" t="s">
        <v>43</v>
      </c>
      <c r="I121" s="31">
        <f>I122</f>
        <v>60.7</v>
      </c>
      <c r="J121" s="30">
        <f>IF(I121&gt;=1000,ROUND(I121,-1),ROUND(I121,0))</f>
        <v>61</v>
      </c>
      <c r="K121" s="32"/>
      <c r="L121" s="30"/>
      <c r="M121" s="38"/>
      <c r="N121" t="s">
        <v>95</v>
      </c>
    </row>
    <row r="122" spans="1:14">
      <c r="A122" s="4"/>
      <c r="B122" s="9"/>
      <c r="C122" s="15"/>
      <c r="D122" s="15"/>
      <c r="E122" s="15"/>
      <c r="F122" s="15" t="s">
        <v>20</v>
      </c>
      <c r="G122" s="13" t="s">
        <v>48</v>
      </c>
      <c r="H122" s="26" t="s">
        <v>47</v>
      </c>
      <c r="I122" s="32">
        <f>I117</f>
        <v>60.7</v>
      </c>
      <c r="J122" s="31">
        <f>IF(I122&gt;=1000,ROUND(I122,0),ROUND(I122,1))</f>
        <v>60.7</v>
      </c>
      <c r="K122" s="32"/>
      <c r="L122" s="30"/>
      <c r="M122" s="38"/>
    </row>
    <row r="123" spans="1:14">
      <c r="A123" s="4"/>
      <c r="B123" s="9"/>
      <c r="C123" s="15"/>
      <c r="D123" s="15"/>
      <c r="E123" s="15"/>
      <c r="F123" s="15"/>
      <c r="G123" s="13" t="s">
        <v>158</v>
      </c>
      <c r="H123" s="26"/>
      <c r="I123" s="32"/>
      <c r="J123" s="30"/>
      <c r="K123" s="32"/>
      <c r="L123" s="30"/>
      <c r="M123" s="38"/>
    </row>
    <row r="124" spans="1:14">
      <c r="A124" s="4"/>
      <c r="B124" s="9"/>
      <c r="C124" s="15"/>
      <c r="D124" s="15"/>
      <c r="E124" s="15"/>
      <c r="F124" s="15"/>
      <c r="G124" s="21" t="s">
        <v>103</v>
      </c>
      <c r="H124" s="26"/>
      <c r="I124" s="32"/>
      <c r="J124" s="30"/>
      <c r="K124" s="32"/>
      <c r="L124" s="30"/>
      <c r="M124" s="38"/>
    </row>
    <row r="125" spans="1:14">
      <c r="A125" s="4"/>
      <c r="B125" s="9"/>
      <c r="C125" s="15"/>
      <c r="D125" s="15"/>
      <c r="E125" s="15"/>
      <c r="F125" s="15"/>
      <c r="G125" s="21" t="s">
        <v>53</v>
      </c>
      <c r="H125" s="26"/>
      <c r="I125" s="32"/>
      <c r="J125" s="30"/>
      <c r="K125" s="32"/>
      <c r="L125" s="30"/>
      <c r="M125" s="38"/>
    </row>
    <row r="126" spans="1:14">
      <c r="A126" s="4"/>
      <c r="B126" s="9"/>
      <c r="C126" s="15"/>
      <c r="D126" s="15"/>
      <c r="E126" s="15" t="s">
        <v>51</v>
      </c>
      <c r="F126" s="13" t="s">
        <v>172</v>
      </c>
      <c r="G126" s="13"/>
      <c r="H126" s="26" t="s">
        <v>43</v>
      </c>
      <c r="I126" s="31">
        <f>I127</f>
        <v>111.9</v>
      </c>
      <c r="J126" s="30">
        <f>IF(I126&gt;=1000,ROUND(I126,-1),ROUND(I126,0))</f>
        <v>112</v>
      </c>
      <c r="K126" s="32"/>
      <c r="L126" s="30"/>
      <c r="M126" s="38"/>
      <c r="N126" t="s">
        <v>95</v>
      </c>
    </row>
    <row r="127" spans="1:14">
      <c r="A127" s="4"/>
      <c r="B127" s="9"/>
      <c r="C127" s="15"/>
      <c r="D127" s="15"/>
      <c r="E127" s="15"/>
      <c r="F127" s="15" t="s">
        <v>52</v>
      </c>
      <c r="G127" s="13" t="s">
        <v>51</v>
      </c>
      <c r="H127" s="26" t="s">
        <v>47</v>
      </c>
      <c r="I127" s="32">
        <v>111.9</v>
      </c>
      <c r="J127" s="31">
        <f>IF(I127&gt;=1000,ROUND(I127,0),ROUND(I127,1))</f>
        <v>111.9</v>
      </c>
      <c r="K127" s="32"/>
      <c r="L127" s="30"/>
      <c r="M127" s="38"/>
    </row>
    <row r="128" spans="1:14">
      <c r="A128" s="4"/>
      <c r="B128" s="9"/>
      <c r="C128" s="15"/>
      <c r="D128" s="15"/>
      <c r="E128" s="15"/>
      <c r="F128" s="15"/>
      <c r="G128" s="13" t="s">
        <v>80</v>
      </c>
      <c r="H128" s="26"/>
      <c r="I128" s="32"/>
      <c r="J128" s="30"/>
      <c r="K128" s="32"/>
      <c r="L128" s="30"/>
      <c r="M128" s="38"/>
    </row>
    <row r="129" spans="1:14">
      <c r="A129" s="4"/>
      <c r="B129" s="9"/>
      <c r="C129" s="15"/>
      <c r="D129" s="15"/>
      <c r="E129" s="15"/>
      <c r="F129" s="15"/>
      <c r="G129" s="13" t="s">
        <v>147</v>
      </c>
      <c r="H129" s="26"/>
      <c r="I129" s="32"/>
      <c r="J129" s="30"/>
      <c r="K129" s="32"/>
      <c r="L129" s="30"/>
      <c r="M129" s="38"/>
    </row>
    <row r="130" spans="1:14">
      <c r="A130" s="4"/>
      <c r="B130" s="9"/>
      <c r="C130" s="15"/>
      <c r="D130" s="15"/>
      <c r="E130" s="15"/>
      <c r="F130" s="15"/>
      <c r="G130" s="13" t="s">
        <v>134</v>
      </c>
      <c r="H130" s="26"/>
      <c r="I130" s="32"/>
      <c r="J130" s="30"/>
      <c r="K130" s="32"/>
      <c r="L130" s="30"/>
      <c r="M130" s="38"/>
    </row>
    <row r="131" spans="1:14">
      <c r="A131" s="4"/>
      <c r="B131" s="9"/>
      <c r="C131" s="15"/>
      <c r="D131" s="15"/>
      <c r="E131" s="15"/>
      <c r="F131" s="15"/>
      <c r="G131" s="13" t="s">
        <v>81</v>
      </c>
      <c r="H131" s="26"/>
      <c r="I131" s="32"/>
      <c r="J131" s="30"/>
      <c r="K131" s="32"/>
      <c r="L131" s="30"/>
      <c r="M131" s="38"/>
    </row>
    <row r="132" spans="1:14">
      <c r="A132" s="4"/>
      <c r="B132" s="9"/>
      <c r="C132" s="15"/>
      <c r="D132" s="15"/>
      <c r="E132" s="15" t="s">
        <v>51</v>
      </c>
      <c r="F132" s="13" t="s">
        <v>146</v>
      </c>
      <c r="G132" s="13"/>
      <c r="H132" s="26" t="s">
        <v>43</v>
      </c>
      <c r="I132" s="31">
        <f>I133</f>
        <v>111.9</v>
      </c>
      <c r="J132" s="30">
        <f>IF(I132&gt;=1000,ROUND(I132,-1),ROUND(I132,0))</f>
        <v>112</v>
      </c>
      <c r="K132" s="32"/>
      <c r="L132" s="30"/>
      <c r="M132" s="38"/>
      <c r="N132" t="s">
        <v>95</v>
      </c>
    </row>
    <row r="133" spans="1:14">
      <c r="A133" s="4"/>
      <c r="B133" s="9"/>
      <c r="C133" s="15"/>
      <c r="D133" s="15"/>
      <c r="E133" s="15"/>
      <c r="F133" s="15" t="s">
        <v>52</v>
      </c>
      <c r="G133" s="13" t="s">
        <v>51</v>
      </c>
      <c r="H133" s="26" t="s">
        <v>47</v>
      </c>
      <c r="I133" s="32">
        <f>I127</f>
        <v>111.9</v>
      </c>
      <c r="J133" s="31">
        <f>IF(I133&gt;=1000,ROUND(I133,0),ROUND(I133,1))</f>
        <v>111.9</v>
      </c>
      <c r="K133" s="32"/>
      <c r="L133" s="30"/>
      <c r="M133" s="38"/>
    </row>
    <row r="134" spans="1:14">
      <c r="A134" s="4"/>
      <c r="B134" s="9"/>
      <c r="C134" s="15"/>
      <c r="D134" s="15"/>
      <c r="E134" s="15"/>
      <c r="F134" s="15"/>
      <c r="G134" s="13" t="s">
        <v>80</v>
      </c>
      <c r="H134" s="26"/>
      <c r="I134" s="32"/>
      <c r="J134" s="30"/>
      <c r="K134" s="32"/>
      <c r="L134" s="30"/>
      <c r="M134" s="38"/>
    </row>
    <row r="135" spans="1:14">
      <c r="A135" s="4"/>
      <c r="B135" s="9"/>
      <c r="C135" s="15"/>
      <c r="D135" s="15"/>
      <c r="E135" s="15"/>
      <c r="F135" s="15"/>
      <c r="G135" s="13" t="s">
        <v>82</v>
      </c>
      <c r="H135" s="26"/>
      <c r="I135" s="32"/>
      <c r="J135" s="30"/>
      <c r="K135" s="32"/>
      <c r="L135" s="30"/>
      <c r="M135" s="38"/>
    </row>
    <row r="136" spans="1:14">
      <c r="A136" s="4"/>
      <c r="B136" s="9"/>
      <c r="C136" s="15"/>
      <c r="D136" s="15"/>
      <c r="E136" s="15"/>
      <c r="F136" s="15"/>
      <c r="G136" s="13" t="s">
        <v>173</v>
      </c>
      <c r="H136" s="26"/>
      <c r="I136" s="32"/>
      <c r="J136" s="30"/>
      <c r="K136" s="32"/>
      <c r="L136" s="30"/>
      <c r="M136" s="38"/>
    </row>
    <row r="137" spans="1:14">
      <c r="A137" s="4"/>
      <c r="B137" s="9"/>
      <c r="C137" s="15"/>
      <c r="D137" s="15"/>
      <c r="E137" s="15"/>
      <c r="F137" s="15"/>
      <c r="G137" s="13" t="s">
        <v>83</v>
      </c>
      <c r="H137" s="26"/>
      <c r="I137" s="32"/>
      <c r="J137" s="30"/>
      <c r="K137" s="32"/>
      <c r="L137" s="30"/>
      <c r="M137" s="38"/>
    </row>
    <row r="138" spans="1:14">
      <c r="A138" s="4"/>
      <c r="B138" s="9"/>
      <c r="C138" s="15"/>
      <c r="D138" s="14" t="s">
        <v>121</v>
      </c>
      <c r="E138" s="14"/>
      <c r="F138" s="14"/>
      <c r="G138" s="21"/>
      <c r="H138" s="27" t="s">
        <v>2</v>
      </c>
      <c r="I138" s="30">
        <v>1</v>
      </c>
      <c r="J138" s="30">
        <v>1</v>
      </c>
      <c r="K138" s="32"/>
      <c r="L138" s="30"/>
      <c r="M138" s="38"/>
    </row>
    <row r="139" spans="1:14">
      <c r="A139" s="4"/>
      <c r="B139" s="9"/>
      <c r="C139" s="15"/>
      <c r="D139" s="15"/>
      <c r="E139" s="13" t="s">
        <v>104</v>
      </c>
      <c r="F139" s="14" t="s">
        <v>75</v>
      </c>
      <c r="G139" s="21"/>
      <c r="H139" s="27" t="s">
        <v>43</v>
      </c>
      <c r="I139" s="31">
        <f>I140</f>
        <v>5.2</v>
      </c>
      <c r="J139" s="30">
        <f>IF(I139&gt;=1000,ROUND(I139,-1),ROUND(I139,0))</f>
        <v>5</v>
      </c>
      <c r="K139" s="32"/>
      <c r="L139" s="30"/>
      <c r="M139" s="38"/>
      <c r="N139" t="s">
        <v>95</v>
      </c>
    </row>
    <row r="140" spans="1:14">
      <c r="A140" s="4"/>
      <c r="B140" s="9"/>
      <c r="C140" s="15"/>
      <c r="D140" s="15"/>
      <c r="E140" s="14"/>
      <c r="F140" s="14" t="s">
        <v>102</v>
      </c>
      <c r="G140" s="21" t="s">
        <v>99</v>
      </c>
      <c r="H140" s="27" t="s">
        <v>47</v>
      </c>
      <c r="I140" s="32">
        <v>5.2</v>
      </c>
      <c r="J140" s="31">
        <f>IF(I140&gt;=1000,ROUND(I140,0),ROUND(I140,1))</f>
        <v>5.2</v>
      </c>
      <c r="K140" s="32"/>
      <c r="L140" s="30"/>
      <c r="M140" s="38"/>
    </row>
    <row r="141" spans="1:14">
      <c r="A141" s="4"/>
      <c r="B141" s="9"/>
      <c r="C141" s="15"/>
      <c r="D141" s="15"/>
      <c r="E141" s="14"/>
      <c r="F141" s="14"/>
      <c r="G141" s="21" t="s">
        <v>87</v>
      </c>
      <c r="H141" s="27"/>
      <c r="I141" s="32"/>
      <c r="J141" s="30"/>
      <c r="K141" s="32"/>
      <c r="L141" s="30"/>
      <c r="M141" s="38"/>
    </row>
    <row r="142" spans="1:14">
      <c r="A142" s="4"/>
      <c r="B142" s="9"/>
      <c r="C142" s="15"/>
      <c r="D142" s="15"/>
      <c r="E142" s="14"/>
      <c r="F142" s="14"/>
      <c r="G142" s="21" t="s">
        <v>143</v>
      </c>
      <c r="H142" s="27"/>
      <c r="I142" s="32"/>
      <c r="J142" s="30"/>
      <c r="K142" s="32"/>
      <c r="L142" s="30"/>
      <c r="M142" s="38"/>
    </row>
    <row r="143" spans="1:14">
      <c r="A143" s="4"/>
      <c r="B143" s="9"/>
      <c r="C143" s="15"/>
      <c r="D143" s="15"/>
      <c r="E143" s="13"/>
      <c r="F143" s="13"/>
      <c r="G143" s="21" t="s">
        <v>26</v>
      </c>
      <c r="H143" s="26"/>
      <c r="I143" s="32"/>
      <c r="J143" s="30"/>
      <c r="K143" s="32"/>
      <c r="L143" s="30"/>
      <c r="M143" s="38"/>
    </row>
    <row r="144" spans="1:14">
      <c r="A144" s="4"/>
      <c r="B144" s="9"/>
      <c r="C144" s="15"/>
      <c r="D144" s="15"/>
      <c r="E144" s="13" t="s">
        <v>98</v>
      </c>
      <c r="F144" s="13" t="s">
        <v>174</v>
      </c>
      <c r="G144" s="13"/>
      <c r="H144" s="26" t="s">
        <v>43</v>
      </c>
      <c r="I144" s="31">
        <f>I145</f>
        <v>5.2</v>
      </c>
      <c r="J144" s="30">
        <f>IF(I144&gt;=1000,ROUND(I144,-1),ROUND(I144,0))</f>
        <v>5</v>
      </c>
      <c r="K144" s="32"/>
      <c r="L144" s="30"/>
      <c r="M144" s="38"/>
      <c r="N144" t="s">
        <v>95</v>
      </c>
    </row>
    <row r="145" spans="1:14">
      <c r="A145" s="4"/>
      <c r="B145" s="9"/>
      <c r="C145" s="15"/>
      <c r="D145" s="15"/>
      <c r="E145" s="15"/>
      <c r="F145" s="14" t="s">
        <v>101</v>
      </c>
      <c r="G145" s="13" t="s">
        <v>98</v>
      </c>
      <c r="H145" s="26" t="s">
        <v>47</v>
      </c>
      <c r="I145" s="32">
        <f>I140</f>
        <v>5.2</v>
      </c>
      <c r="J145" s="31">
        <f>IF(I145&gt;=1000,ROUND(I145,0),ROUND(I145,1))</f>
        <v>5.2</v>
      </c>
      <c r="K145" s="32"/>
      <c r="L145" s="30"/>
      <c r="M145" s="38"/>
    </row>
    <row r="146" spans="1:14">
      <c r="A146" s="4"/>
      <c r="B146" s="9"/>
      <c r="C146" s="15"/>
      <c r="D146" s="15"/>
      <c r="E146" s="15"/>
      <c r="F146" s="15"/>
      <c r="G146" s="13" t="s">
        <v>80</v>
      </c>
      <c r="H146" s="26"/>
      <c r="I146" s="32"/>
      <c r="J146" s="30"/>
      <c r="K146" s="32"/>
      <c r="L146" s="30"/>
      <c r="M146" s="38"/>
    </row>
    <row r="147" spans="1:14">
      <c r="A147" s="4"/>
      <c r="B147" s="9"/>
      <c r="C147" s="15"/>
      <c r="D147" s="15"/>
      <c r="E147" s="15"/>
      <c r="F147" s="15"/>
      <c r="G147" s="13" t="s">
        <v>3</v>
      </c>
      <c r="H147" s="26"/>
      <c r="I147" s="32"/>
      <c r="J147" s="30"/>
      <c r="K147" s="32"/>
      <c r="L147" s="30"/>
      <c r="M147" s="38"/>
    </row>
    <row r="148" spans="1:14">
      <c r="A148" s="4"/>
      <c r="B148" s="9"/>
      <c r="C148" s="15"/>
      <c r="D148" s="15"/>
      <c r="E148" s="15"/>
      <c r="F148" s="15"/>
      <c r="G148" s="13" t="s">
        <v>173</v>
      </c>
      <c r="H148" s="26"/>
      <c r="I148" s="32"/>
      <c r="J148" s="30"/>
      <c r="K148" s="32"/>
      <c r="L148" s="30"/>
      <c r="M148" s="38"/>
    </row>
    <row r="149" spans="1:14">
      <c r="A149" s="4"/>
      <c r="B149" s="9"/>
      <c r="C149" s="15"/>
      <c r="D149" s="15"/>
      <c r="E149" s="15"/>
      <c r="F149" s="15"/>
      <c r="G149" s="13" t="s">
        <v>81</v>
      </c>
      <c r="H149" s="26"/>
      <c r="I149" s="32"/>
      <c r="J149" s="30"/>
      <c r="K149" s="32"/>
      <c r="L149" s="30"/>
      <c r="M149" s="38"/>
    </row>
    <row r="150" spans="1:14">
      <c r="A150" s="4"/>
      <c r="B150" s="9"/>
      <c r="C150" s="15"/>
      <c r="D150" s="14" t="s">
        <v>148</v>
      </c>
      <c r="E150" s="14"/>
      <c r="F150" s="14"/>
      <c r="G150" s="21"/>
      <c r="H150" s="27" t="s">
        <v>2</v>
      </c>
      <c r="I150" s="30">
        <v>1</v>
      </c>
      <c r="J150" s="30">
        <v>1</v>
      </c>
      <c r="K150" s="32"/>
      <c r="L150" s="30"/>
      <c r="M150" s="38"/>
    </row>
    <row r="151" spans="1:14">
      <c r="A151" s="4"/>
      <c r="B151" s="9"/>
      <c r="C151" s="15"/>
      <c r="D151" s="14"/>
      <c r="E151" s="18" t="s">
        <v>100</v>
      </c>
      <c r="F151" s="14" t="s">
        <v>5</v>
      </c>
      <c r="G151" s="21"/>
      <c r="H151" s="27" t="s">
        <v>43</v>
      </c>
      <c r="I151" s="31">
        <f>I152</f>
        <v>1.2</v>
      </c>
      <c r="J151" s="30">
        <f>IF(I151&gt;=1000,ROUND(I151,-1),ROUND(I151,0))</f>
        <v>1</v>
      </c>
      <c r="K151" s="32"/>
      <c r="L151" s="30"/>
      <c r="M151" s="38"/>
      <c r="N151" t="s">
        <v>95</v>
      </c>
    </row>
    <row r="152" spans="1:14">
      <c r="A152" s="4"/>
      <c r="B152" s="9"/>
      <c r="C152" s="15"/>
      <c r="D152" s="14"/>
      <c r="E152" s="14"/>
      <c r="F152" s="14" t="s">
        <v>102</v>
      </c>
      <c r="G152" s="21" t="s">
        <v>99</v>
      </c>
      <c r="H152" s="27" t="s">
        <v>47</v>
      </c>
      <c r="I152" s="32">
        <v>1.2</v>
      </c>
      <c r="J152" s="31">
        <f>IF(I152&gt;=1000,ROUND(I152,0),ROUND(I152,1))</f>
        <v>1.2</v>
      </c>
      <c r="K152" s="32"/>
      <c r="L152" s="30"/>
      <c r="M152" s="38"/>
    </row>
    <row r="153" spans="1:14">
      <c r="A153" s="4"/>
      <c r="B153" s="9"/>
      <c r="C153" s="15"/>
      <c r="D153" s="14"/>
      <c r="E153" s="14"/>
      <c r="F153" s="14"/>
      <c r="G153" s="21" t="s">
        <v>88</v>
      </c>
      <c r="H153" s="27"/>
      <c r="I153" s="32"/>
      <c r="J153" s="31"/>
      <c r="K153" s="32"/>
      <c r="L153" s="30"/>
      <c r="M153" s="38"/>
    </row>
    <row r="154" spans="1:14">
      <c r="A154" s="4"/>
      <c r="B154" s="9"/>
      <c r="C154" s="15"/>
      <c r="D154" s="14"/>
      <c r="E154" s="14"/>
      <c r="F154" s="14"/>
      <c r="G154" s="21" t="s">
        <v>53</v>
      </c>
      <c r="H154" s="27"/>
      <c r="I154" s="32"/>
      <c r="J154" s="30"/>
      <c r="K154" s="32"/>
      <c r="L154" s="30"/>
      <c r="M154" s="38"/>
    </row>
    <row r="155" spans="1:14">
      <c r="A155" s="4"/>
      <c r="B155" s="9"/>
      <c r="C155" s="15"/>
      <c r="D155" s="13"/>
      <c r="E155" s="13"/>
      <c r="F155" s="13"/>
      <c r="G155" s="21" t="s">
        <v>26</v>
      </c>
      <c r="H155" s="26"/>
      <c r="I155" s="32"/>
      <c r="J155" s="30"/>
      <c r="K155" s="32"/>
      <c r="L155" s="30"/>
      <c r="M155" s="38"/>
    </row>
    <row r="156" spans="1:14">
      <c r="A156" s="4"/>
      <c r="B156" s="9"/>
      <c r="C156" s="15" t="s">
        <v>49</v>
      </c>
      <c r="D156" s="15"/>
      <c r="E156" s="15"/>
      <c r="F156" s="15"/>
      <c r="G156" s="13"/>
      <c r="H156" s="26" t="s">
        <v>2</v>
      </c>
      <c r="I156" s="30">
        <v>1</v>
      </c>
      <c r="J156" s="30">
        <v>1</v>
      </c>
      <c r="K156" s="32"/>
      <c r="L156" s="30"/>
      <c r="M156" s="38"/>
    </row>
    <row r="157" spans="1:14">
      <c r="A157" s="4"/>
      <c r="B157" s="9"/>
      <c r="C157" s="15"/>
      <c r="D157" s="15" t="s">
        <v>49</v>
      </c>
      <c r="E157" s="15"/>
      <c r="F157" s="15"/>
      <c r="G157" s="13"/>
      <c r="H157" s="26" t="s">
        <v>2</v>
      </c>
      <c r="I157" s="30">
        <v>1</v>
      </c>
      <c r="J157" s="30">
        <v>1</v>
      </c>
      <c r="K157" s="32"/>
      <c r="L157" s="30"/>
      <c r="M157" s="38"/>
    </row>
    <row r="158" spans="1:14">
      <c r="A158" s="4"/>
      <c r="B158" s="9"/>
      <c r="C158" s="15"/>
      <c r="D158" s="15"/>
      <c r="E158" s="14" t="s">
        <v>149</v>
      </c>
      <c r="F158" s="14" t="s">
        <v>116</v>
      </c>
      <c r="G158" s="21"/>
      <c r="H158" s="26" t="s">
        <v>59</v>
      </c>
      <c r="I158" s="31">
        <f>I159</f>
        <v>138.4</v>
      </c>
      <c r="J158" s="30">
        <f>IF(I158&gt;=100,ROUND(I158,-1),ROUND(I158,0))</f>
        <v>140</v>
      </c>
      <c r="K158" s="32"/>
      <c r="L158" s="30"/>
      <c r="M158" s="38"/>
      <c r="N158" t="s">
        <v>150</v>
      </c>
    </row>
    <row r="159" spans="1:14">
      <c r="A159" s="4"/>
      <c r="B159" s="9"/>
      <c r="C159" s="15"/>
      <c r="D159" s="15"/>
      <c r="E159" s="14"/>
      <c r="F159" s="13"/>
      <c r="G159" s="13" t="s">
        <v>70</v>
      </c>
      <c r="H159" s="26" t="s">
        <v>21</v>
      </c>
      <c r="I159" s="32">
        <v>138.4</v>
      </c>
      <c r="J159" s="31">
        <f>IF(I159&gt;=100,ROUND(I159,0),ROUND(I159,1))</f>
        <v>138</v>
      </c>
      <c r="K159" s="32"/>
      <c r="L159" s="30"/>
      <c r="M159" s="38"/>
    </row>
  </sheetData>
  <mergeCells count="11">
    <mergeCell ref="I1:J1"/>
    <mergeCell ref="K1:L1"/>
    <mergeCell ref="A1:A2"/>
    <mergeCell ref="B1:B2"/>
    <mergeCell ref="C1:C2"/>
    <mergeCell ref="D1:D2"/>
    <mergeCell ref="E1:E2"/>
    <mergeCell ref="F1:F2"/>
    <mergeCell ref="G1:G2"/>
    <mergeCell ref="H1:H2"/>
    <mergeCell ref="M1:M2"/>
  </mergeCells>
  <phoneticPr fontId="5"/>
  <printOptions horizontalCentered="1" gridLines="1"/>
  <pageMargins left="0.39370078740157483" right="0.39370078740157483" top="0.98425196850393704" bottom="0.39370078740157483" header="0.51181102362204722" footer="0.19685039370078741"/>
  <pageSetup paperSize="9" scale="70" fitToWidth="1" fitToHeight="1" orientation="landscape" usePrinterDefaults="1" r:id="rId1"/>
  <headerFooter alignWithMargins="0"/>
  <rowBreaks count="2" manualBreakCount="2">
    <brk id="53" min="1" max="12" man="1"/>
    <brk id="106" min="1" max="12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数量集計表</vt:lpstr>
    </vt:vector>
  </TitlesOfParts>
  <LinksUpToDate>false</LinksUpToDate>
  <SharedDoc>false</SharedDoc>
  <HyperlinksChanged>false</HyperlinksChanged>
  <AppVersion>5.0.4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pass020</dc:creator>
  <cp:lastModifiedBy>Administrator</cp:lastModifiedBy>
  <cp:lastPrinted>2023-12-07T07:38:33Z</cp:lastPrinted>
  <dcterms:created xsi:type="dcterms:W3CDTF">2018-03-04T06:56:08Z</dcterms:created>
  <dcterms:modified xsi:type="dcterms:W3CDTF">2025-10-30T05:36:36Z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5.0.4.0</vt:lpwstr>
    </vt:vector>
  </property>
  <property fmtid="{DCFEDD21-7773-49B2-8022-6FC58DB5260B}" pid="3" name="LastSavedVersion">
    <vt:lpwstr>5.0.4.0</vt:lpwstr>
  </property>
  <property fmtid="{DCFEDD21-7773-49B2-8022-6FC58DB5260B}" pid="4" name="LastSavedDate">
    <vt:filetime>2025-10-30T05:36:36Z</vt:filetime>
  </property>
</Properties>
</file>